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15600" windowHeight="11760"/>
  </bookViews>
  <sheets>
    <sheet name="Základní identifikace záměru ES" sheetId="1" r:id="rId1"/>
    <sheet name="Hodnocení kat. 1" sheetId="3" r:id="rId2"/>
    <sheet name="Hodnocení kat. 2" sheetId="4" r:id="rId3"/>
    <sheet name="Hodnocení kat. 3 a 3+" sheetId="5" r:id="rId4"/>
  </sheets>
  <calcPr calcId="19102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/>
  <c r="E38" i="4"/>
  <c r="G38" s="1"/>
  <c r="E47" i="5"/>
  <c r="G47" s="1"/>
  <c r="E44"/>
  <c r="G44" s="1"/>
  <c r="E41"/>
  <c r="G41" s="1"/>
  <c r="E38"/>
  <c r="G38" s="1"/>
  <c r="E35"/>
  <c r="G35" s="1"/>
  <c r="E30"/>
  <c r="G30" s="1"/>
  <c r="E26"/>
  <c r="G26" s="1"/>
  <c r="E23"/>
  <c r="G23" s="1"/>
  <c r="E20"/>
  <c r="G20" s="1"/>
  <c r="E16"/>
  <c r="G16" s="1"/>
  <c r="E13"/>
  <c r="G13" s="1"/>
  <c r="E10"/>
  <c r="G10" s="1"/>
  <c r="E7"/>
  <c r="G7" s="1"/>
  <c r="G51" s="1"/>
  <c r="E44" i="4"/>
  <c r="G44" s="1"/>
  <c r="E41"/>
  <c r="G41" s="1"/>
  <c r="E35"/>
  <c r="G35" s="1"/>
  <c r="E32"/>
  <c r="G32" s="1"/>
  <c r="E27"/>
  <c r="G27" s="1"/>
  <c r="E23"/>
  <c r="G23" s="1"/>
  <c r="E20"/>
  <c r="G20" s="1"/>
  <c r="E17"/>
  <c r="G17" s="1"/>
  <c r="E13"/>
  <c r="G13" s="1"/>
  <c r="E10"/>
  <c r="G10" s="1"/>
  <c r="E7"/>
  <c r="G7" s="1"/>
  <c r="G48" s="1"/>
  <c r="E40" i="3" l="1"/>
  <c r="E45"/>
  <c r="E42"/>
  <c r="E37"/>
  <c r="E34"/>
  <c r="E29"/>
  <c r="E25"/>
  <c r="E22" l="1"/>
  <c r="G22" s="1"/>
  <c r="E19"/>
  <c r="G19" s="1"/>
  <c r="G45"/>
  <c r="G42"/>
  <c r="G40"/>
  <c r="G37"/>
  <c r="G34"/>
  <c r="G29"/>
  <c r="G25"/>
  <c r="E15" l="1"/>
  <c r="G15" s="1"/>
  <c r="E12"/>
  <c r="G12" s="1"/>
  <c r="G9"/>
  <c r="E7"/>
  <c r="G7" s="1"/>
  <c r="G49" l="1"/>
</calcChain>
</file>

<file path=xl/comments1.xml><?xml version="1.0" encoding="utf-8"?>
<comments xmlns="http://schemas.openxmlformats.org/spreadsheetml/2006/main">
  <authors>
    <author>Petr Uhlíř</author>
  </authors>
  <commentList>
    <comment ref="C5" authorId="0">
      <text>
        <r>
          <rPr>
            <sz val="9"/>
            <color indexed="81"/>
            <rFont val="Tahoma"/>
            <family val="2"/>
            <charset val="238"/>
          </rPr>
          <t>Nejvyšší výše celkové požadované podpory (Kč) jednoho záměru kategorie 1.</t>
        </r>
      </text>
    </comment>
    <comment ref="C6" authorId="0">
      <text>
        <r>
          <rPr>
            <sz val="9"/>
            <color indexed="81"/>
            <rFont val="Tahoma"/>
            <family val="2"/>
            <charset val="238"/>
          </rPr>
          <t>Nejnižší výše celkové požadované podpory (Kč) jednoho záměru kategorie 1.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Výše celkové požadované podpory v Kč hodnoceného záměru.</t>
        </r>
      </text>
    </comment>
    <comment ref="A8" authorId="0">
      <text>
        <r>
          <rPr>
            <sz val="9"/>
            <color indexed="81"/>
            <rFont val="Tahoma"/>
            <family val="2"/>
            <charset val="238"/>
          </rPr>
          <t>Toto kritérium se použije pouze pro bytové domy (v projektech, kde jsou bytové i rodinné domy se tedy provede výpočet pouze pro bytové domy).</t>
        </r>
      </text>
    </comment>
    <comment ref="C8" authorId="0">
      <text>
        <r>
          <rPr>
            <sz val="9"/>
            <color indexed="81"/>
            <rFont val="Tahoma"/>
            <family val="2"/>
            <charset val="238"/>
          </rPr>
          <t>Celkový počet odběrných míst v bytových domech zapojených do hodnoceného záměru.</t>
        </r>
      </text>
    </comment>
    <comment ref="C9" authorId="0">
      <text>
        <r>
          <rPr>
            <sz val="9"/>
            <color indexed="81"/>
            <rFont val="Tahoma"/>
            <family val="2"/>
            <charset val="238"/>
          </rPr>
          <t>Počet odběrných míst se zapojením do sdílení energie v rámci bytových domů (zapojených do hodnoceného záměru).</t>
        </r>
      </text>
    </comment>
    <comment ref="C10" authorId="0">
      <text>
        <r>
          <rPr>
            <sz val="9"/>
            <color indexed="81"/>
            <rFont val="Tahoma"/>
            <family val="2"/>
            <charset val="238"/>
          </rPr>
          <t>Nejnižší počet odběrných míst zapojených do jednoho záměru kategorie 1.</t>
        </r>
      </text>
    </comment>
    <comment ref="C11" authorId="0">
      <text>
        <r>
          <rPr>
            <sz val="9"/>
            <color indexed="81"/>
            <rFont val="Tahoma"/>
            <family val="2"/>
            <charset val="238"/>
          </rPr>
          <t>Nejvyšší počet odběrných míst zapojených do jednoho záměru kategorie 1.</t>
        </r>
      </text>
    </comment>
    <comment ref="C12" authorId="0">
      <text>
        <r>
          <rPr>
            <sz val="9"/>
            <color indexed="81"/>
            <rFont val="Tahoma"/>
            <family val="2"/>
            <charset val="238"/>
          </rPr>
          <t>Počet odběrných míst zapojených do hodnoceného záměru.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Nejnižší počet stavebních objektů, zařízení nebo samostatně stojících výroben, zapojených do jednoho záměru kategorie 1.</t>
        </r>
      </text>
    </comment>
    <comment ref="C14" authorId="0">
      <text>
        <r>
          <rPr>
            <sz val="9"/>
            <color indexed="81"/>
            <rFont val="Tahoma"/>
            <family val="2"/>
            <charset val="238"/>
          </rPr>
          <t>Nejvyšší počet stavebních objektů, zařízení nebo samostatně stojících výroben, zapojených do jednoho záměru kategorie 1.</t>
        </r>
      </text>
    </comment>
    <comment ref="C15" authorId="0">
      <text>
        <r>
          <rPr>
            <sz val="9"/>
            <color indexed="81"/>
            <rFont val="Tahoma"/>
            <family val="2"/>
            <charset val="238"/>
          </rPr>
          <t>Počet jednotlivých stavebních objektů, zařízení nebo samostatně stojících výroben, zapojených do hodnoceného záměru.</t>
        </r>
      </text>
    </comment>
    <comment ref="D19" authorId="0">
      <text>
        <r>
          <rPr>
            <sz val="9"/>
            <color indexed="81"/>
            <rFont val="Tahoma"/>
            <family val="2"/>
            <charset val="238"/>
          </rPr>
          <t>Záměr je logický, přehledný, dostatečně podrobný a vnitřně koherentní. Přínos všech výstupních materiálů a doplňujících aktivit je vhodný a dostatečný k dosažení cílů projektu. (100 b.)</t>
        </r>
      </text>
    </comment>
    <comment ref="D20" authorId="0">
      <text>
        <r>
          <rPr>
            <sz val="9"/>
            <color indexed="81"/>
            <rFont val="Tahoma"/>
            <family val="2"/>
            <charset val="238"/>
          </rPr>
          <t>Záměr je logický, přehledný, s některými chybějícími nebo nejasnými cíli, aktivitami nebo vazbami. (40 b.)</t>
        </r>
      </text>
    </comment>
    <comment ref="D21" authorId="0">
      <text>
        <r>
          <rPr>
            <sz val="9"/>
            <color indexed="81"/>
            <rFont val="Tahoma"/>
            <family val="2"/>
            <charset val="238"/>
          </rPr>
          <t>Záměr je nepřehledný, s výraznými nejasnostmi, nekoherencí nebo nelogičností cílů nebo aktivit. (0 b.)</t>
        </r>
      </text>
    </comment>
    <comment ref="D22" authorId="0">
      <text>
        <r>
          <rPr>
            <sz val="9"/>
            <color indexed="81"/>
            <rFont val="Tahoma"/>
            <family val="2"/>
            <charset val="238"/>
          </rPr>
          <t xml:space="preserve">Na nejméně 75 % objektech zapojených do zamýšleného společenství byla v posledních 10 letech realizována opatření, snižující jejich energetickou náročnost minimálně na úroveň nízkoenergetické budovy (roční spotřeba na vytápění max. 50 kWh/m2) nebo jsou připraveny projektové dokumentace (ve fázi DSP) pro realizaci takovýchto opatření. (100 b.)
</t>
        </r>
      </text>
    </comment>
    <comment ref="D23" authorId="0">
      <text>
        <r>
          <rPr>
            <sz val="9"/>
            <color indexed="81"/>
            <rFont val="Tahoma"/>
            <family val="2"/>
            <charset val="238"/>
          </rPr>
          <t>Na méně než 75 %, ale na více než 40 % objektech zapojených do zamýšleného společenství byla v posledních 10 letech realizována opatření, snižující jejich energetickou náročnost minimálně na úroveň nízkoenergetické budovy (roční spotřeba na vytápění max. 50 kWh/m2) nebo jsou připraveny projektové dokumentace (ve fázi DSP) pro realizaci takovýchto opatření, případně jsou všechny objekty zapojené do zamýšleného společenství zapojeny do systému energetického managementu. (50 b.)</t>
        </r>
      </text>
    </comment>
    <comment ref="D24" authorId="0">
      <text>
        <r>
          <rPr>
            <sz val="9"/>
            <color indexed="81"/>
            <rFont val="Tahoma"/>
            <family val="2"/>
            <charset val="238"/>
          </rPr>
          <t>Méně než 40 % objektech zapojených do zamýšleného společenství byla v posledních 10 letech realizována opatření, snižující jejich energetickou náročnost minimálně na úroveň nízkoenergetické budovy (roční spotřeba na vytápění max. 50 kWh/m2) nebo jsou připraveny projektové dokumentace (ve fázi DSP) pro realizaci takovýchto opatření. (0 b.)</t>
        </r>
      </text>
    </comment>
    <comment ref="D25" authorId="0">
      <text>
        <r>
          <rPr>
            <sz val="9"/>
            <color indexed="81"/>
            <rFont val="Tahoma"/>
            <family val="2"/>
            <charset val="238"/>
          </rPr>
          <t>Záměr t prověří sdílení energie z více druhů obnovitelných zdrojů energie ve formě elektřiny i tepla. (100 b.)</t>
        </r>
      </text>
    </comment>
    <comment ref="D26" authorId="0">
      <text>
        <r>
          <rPr>
            <sz val="9"/>
            <color indexed="81"/>
            <rFont val="Tahoma"/>
            <family val="2"/>
            <charset val="238"/>
          </rPr>
          <t>Záměr prověří sdílení energie z více druhů obnovitelných zdrojů energie ve formě elektřiny. (70 b.)</t>
        </r>
      </text>
    </comment>
    <comment ref="D27" authorId="0">
      <text>
        <r>
          <rPr>
            <sz val="9"/>
            <color indexed="81"/>
            <rFont val="Tahoma"/>
            <family val="2"/>
            <charset val="238"/>
          </rPr>
          <t>Záměr prověří zapojení jednoho druhu obnovitelného zdroje. (40 b.)</t>
        </r>
      </text>
    </comment>
    <comment ref="D28" authorId="0">
      <text>
        <r>
          <rPr>
            <sz val="9"/>
            <color indexed="81"/>
            <rFont val="Tahoma"/>
            <family val="2"/>
            <charset val="238"/>
          </rPr>
          <t>Záměr obsahuje vedle OZE také výrobnu využívající fosilní paliva nebo je navrhované řešení technicky, ekonomicky či právně nereálné (například zjevně technicky nefunkční řešení; užití budov či pozemků způsobem, který je ze zákona vyloučen apod.). (0 b.)</t>
        </r>
      </text>
    </comment>
    <comment ref="D29" authorId="0">
      <text>
        <r>
          <rPr>
            <sz val="9"/>
            <color indexed="81"/>
            <rFont val="Tahoma"/>
            <family val="2"/>
            <charset val="238"/>
          </rPr>
          <t>Záměr prověří zapojení společného úložiště, které umožní sezónní ukládání elektřiny nebo tepla. (100 b.)</t>
        </r>
      </text>
    </comment>
    <comment ref="D30" authorId="0">
      <text>
        <r>
          <rPr>
            <sz val="9"/>
            <color indexed="81"/>
            <rFont val="Tahoma"/>
            <family val="2"/>
            <charset val="238"/>
          </rPr>
          <t>Záměr prověří zapojení společného úložiště pro krátkodobé uložení elektřiny. (60 b.)</t>
        </r>
      </text>
    </comment>
    <comment ref="D31" authorId="0">
      <text>
        <r>
          <rPr>
            <sz val="9"/>
            <color indexed="81"/>
            <rFont val="Tahoma"/>
            <family val="2"/>
            <charset val="238"/>
          </rPr>
          <t>Záměr prověří využití systému jednotlivých úložišť na úrovni objektů pro krátkodobé ukládání elektřiny. 
(40 b.)</t>
        </r>
      </text>
    </comment>
    <comment ref="D32" authorId="0">
      <text>
        <r>
          <rPr>
            <sz val="9"/>
            <color indexed="81"/>
            <rFont val="Tahoma"/>
            <family val="2"/>
            <charset val="238"/>
          </rPr>
          <t>Záměr prověří krátkodobé ukládání energie pouze ve formě tepla nebo teplé vody. (20 b.)</t>
        </r>
      </text>
    </comment>
    <comment ref="D33" authorId="0">
      <text>
        <r>
          <rPr>
            <sz val="9"/>
            <color indexed="81"/>
            <rFont val="Tahoma"/>
            <family val="2"/>
            <charset val="238"/>
          </rPr>
          <t>Záměr neprověřuje ukládání energie nebo je navrhované řešení technicky, ekonomicky či právně nereálné (například zjevně technicky nefunkční řešení; užití budov či pozemků způsobem, který je ze zákona vyloučen apod.). (0 b.)</t>
        </r>
      </text>
    </comment>
    <comment ref="D34" authorId="0">
      <text>
        <r>
          <rPr>
            <sz val="9"/>
            <color indexed="81"/>
            <rFont val="Tahoma"/>
            <family val="2"/>
            <charset val="238"/>
          </rPr>
          <t>Záměr počítá se zapojením systému aktivního řízení výroby a spotřeby formou monitoringu, predikcí, řízení spotřeby a výroby (100 b.)</t>
        </r>
      </text>
    </comment>
    <comment ref="D35" authorId="0">
      <text>
        <r>
          <rPr>
            <sz val="9"/>
            <color indexed="81"/>
            <rFont val="Tahoma"/>
            <family val="2"/>
            <charset val="238"/>
          </rPr>
          <t>Záměr počítá se zapojením systému aktivního řízení výroby a spotřeby formou monitoringu a indikací využívání vyrobené energie. (50 b.)</t>
        </r>
      </text>
    </comment>
    <comment ref="D36" authorId="0">
      <text>
        <r>
          <rPr>
            <sz val="9"/>
            <color indexed="81"/>
            <rFont val="Tahoma"/>
            <family val="2"/>
            <charset val="238"/>
          </rPr>
          <t>Záměr nepočítá se zapojením systému aktivního řízení výroby a spotřeby (0 b.)</t>
        </r>
      </text>
    </comment>
    <comment ref="D37" authorId="0">
      <text>
        <r>
          <rPr>
            <sz val="9"/>
            <color indexed="81"/>
            <rFont val="Tahoma"/>
            <family val="2"/>
            <charset val="238"/>
          </rPr>
          <t>Nejméně dva členové kolektivní právnické osoby nebo sdružení apod. provozují obnovitelné zdroje elektřiny. (100 b.)</t>
        </r>
      </text>
    </comment>
    <comment ref="D38" authorId="0">
      <text>
        <r>
          <rPr>
            <sz val="9"/>
            <color indexed="81"/>
            <rFont val="Tahoma"/>
            <family val="2"/>
            <charset val="238"/>
          </rPr>
          <t>Alespoň jeden člen kolektivní právnické osoby nebo sdružení apod. provozuje obnovitelné zdroje elektřiny. (50 b.)</t>
        </r>
      </text>
    </comment>
    <comment ref="D39" authorId="0">
      <text>
        <r>
          <rPr>
            <sz val="9"/>
            <color indexed="81"/>
            <rFont val="Tahoma"/>
            <family val="2"/>
            <charset val="238"/>
          </rPr>
          <t>Žádný z členů kolektivní právnické osoby nebo sdružení apod. neprovozuje obnovitelné zdroje elektřiny. 
(0 b.)</t>
        </r>
      </text>
    </comment>
    <comment ref="D40" authorId="0">
      <text>
        <r>
          <rPr>
            <sz val="9"/>
            <color indexed="81"/>
            <rFont val="Tahoma"/>
            <family val="2"/>
            <charset val="238"/>
          </rPr>
          <t>Záměr zapojuje odběrná místa nebo výrobny na více hlavních domovních vedení nebo v blízkosti bytového domu a využívá ke sdílení veřejnou distribuční soustavu (100 b.)</t>
        </r>
      </text>
    </comment>
    <comment ref="D41" authorId="0">
      <text>
        <r>
          <rPr>
            <sz val="9"/>
            <color indexed="81"/>
            <rFont val="Tahoma"/>
            <family val="2"/>
            <charset val="238"/>
          </rPr>
          <t>Záměr zapojuje odběrná místa nebo výrobny na jednom hlavním domovním vedení a nevyužívá ke sdílení veřejnou distribuční soustavu (0 b.)</t>
        </r>
      </text>
    </comment>
    <comment ref="D42" authorId="0">
      <text>
        <r>
          <rPr>
            <sz val="9"/>
            <color indexed="81"/>
            <rFont val="Tahoma"/>
            <family val="2"/>
            <charset val="238"/>
          </rPr>
          <t>Záměr identifikuje konkrétní subjekty a cílové skupiny pro budoucí rozšíření energetického společenství a konkrétní aktivity pro jejich zapojení do energetického společenství v dalších fázích. (100 b.)</t>
        </r>
      </text>
    </comment>
    <comment ref="D43" authorId="0">
      <text>
        <r>
          <rPr>
            <sz val="9"/>
            <color indexed="81"/>
            <rFont val="Tahoma"/>
            <family val="2"/>
            <charset val="238"/>
          </rPr>
          <t>Záměr obecně prověří možnosti zapojení dalších subjektů do energetického společenství. (40 b.)</t>
        </r>
      </text>
    </comment>
    <comment ref="D44" authorId="0">
      <text>
        <r>
          <rPr>
            <sz val="9"/>
            <color indexed="81"/>
            <rFont val="Tahoma"/>
            <family val="2"/>
            <charset val="238"/>
          </rPr>
          <t>Záměr nenavrhuje zapojování dalších subjektů do energetického společenství. (0 b.)</t>
        </r>
      </text>
    </comment>
    <comment ref="D45" authorId="0">
      <text>
        <r>
          <rPr>
            <sz val="9"/>
            <color indexed="81"/>
            <rFont val="Tahoma"/>
            <family val="2"/>
            <charset val="238"/>
          </rPr>
          <t>Záměr obsahuje specifický popis aktivit cílených k nalezení dohody na podobě budoucího energetického společenství se stanoveným procesem, milníky a navrženým rozpočtem pro jejich naplnění. (100 b.)</t>
        </r>
      </text>
    </comment>
    <comment ref="D46" authorId="0">
      <text>
        <r>
          <rPr>
            <sz val="9"/>
            <color indexed="81"/>
            <rFont val="Tahoma"/>
            <family val="2"/>
            <charset val="238"/>
          </rPr>
          <t>Záměr obsahuje obecný popis aktivit cílených k nalezení dohody na podobě budoucího energetického společenství. (40 b.)</t>
        </r>
      </text>
    </comment>
    <comment ref="D47" authorId="0">
      <text>
        <r>
          <rPr>
            <sz val="9"/>
            <color indexed="81"/>
            <rFont val="Tahoma"/>
            <family val="2"/>
            <charset val="238"/>
          </rPr>
          <t>Záměr neobsahuje popis aktivit cílených k nalezení dohody na podobě budoucího energetického společenství. (0 b.)</t>
        </r>
      </text>
    </comment>
  </commentList>
</comments>
</file>

<file path=xl/comments2.xml><?xml version="1.0" encoding="utf-8"?>
<comments xmlns="http://schemas.openxmlformats.org/spreadsheetml/2006/main">
  <authors>
    <author>Petr Uhlíř</author>
  </authors>
  <commentList>
    <comment ref="C5" authorId="0">
      <text>
        <r>
          <rPr>
            <sz val="9"/>
            <color indexed="81"/>
            <rFont val="Tahoma"/>
            <family val="2"/>
            <charset val="238"/>
          </rPr>
          <t>Nejvyšší výše celkové požadované podpory (Kč) jednoho záměru kategorie 2.</t>
        </r>
      </text>
    </comment>
    <comment ref="C6" authorId="0">
      <text>
        <r>
          <rPr>
            <sz val="9"/>
            <color indexed="81"/>
            <rFont val="Tahoma"/>
            <family val="2"/>
            <charset val="238"/>
          </rPr>
          <t>Nejnižší výše celkové požadované podpory (Kč) jednoho záměru kategorie 2.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Výše celkové požadované podpory v Kč hodnoceného záměru.</t>
        </r>
      </text>
    </comment>
    <comment ref="C8" authorId="0">
      <text>
        <r>
          <rPr>
            <sz val="9"/>
            <color indexed="81"/>
            <rFont val="Tahoma"/>
            <family val="2"/>
            <charset val="238"/>
          </rPr>
          <t>Nejnižší počet stavebních objektů, zařízení nebo samostatně stojících výroben, zapojených do jednoho záměru kategorie 2.</t>
        </r>
      </text>
    </comment>
    <comment ref="C9" authorId="0">
      <text>
        <r>
          <rPr>
            <sz val="9"/>
            <color indexed="81"/>
            <rFont val="Tahoma"/>
            <family val="2"/>
            <charset val="238"/>
          </rPr>
          <t>Nejvyšší počet stavebních objektů, zařízení nebo samostatně stojících výroben, zapojených do jednoho záměru kategorie 2.</t>
        </r>
      </text>
    </comment>
    <comment ref="C10" authorId="0">
      <text>
        <r>
          <rPr>
            <sz val="9"/>
            <color indexed="81"/>
            <rFont val="Tahoma"/>
            <family val="2"/>
            <charset val="238"/>
          </rPr>
          <t>Počet jednotlivých stavebních objektů, zařízení nebo samostatně stojících výroben, zapojených do hodnoceného záměru.</t>
        </r>
      </text>
    </comment>
    <comment ref="C11" authorId="0">
      <text>
        <r>
          <rPr>
            <sz val="9"/>
            <color indexed="81"/>
            <rFont val="Tahoma"/>
            <family val="2"/>
            <charset val="238"/>
          </rPr>
          <t>Nejnižší počet jednotlivých způsobů využití stavby zapojených do jednoho záměru kategorie 2.</t>
        </r>
      </text>
    </comment>
    <comment ref="C12" authorId="0">
      <text>
        <r>
          <rPr>
            <sz val="9"/>
            <color indexed="81"/>
            <rFont val="Tahoma"/>
            <family val="2"/>
            <charset val="238"/>
          </rPr>
          <t>Nejvyšší počet jednotlivých způsobů využití stavby zapojených do jednoho záměru kategorie 2.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Počet jednotlivých způsobů využití stavby zapojených do hodnoceného záměru.</t>
        </r>
      </text>
    </comment>
    <comment ref="D17" authorId="0">
      <text>
        <r>
          <rPr>
            <sz val="9"/>
            <color indexed="81"/>
            <rFont val="Tahoma"/>
            <family val="2"/>
            <charset val="238"/>
          </rPr>
          <t>Záměr je logický, přehledný, dostatečně podrobný a vnitřně koherentní. Přínos všech výstupních materiálů a doplňujících aktivit je vhodný a dostatečný k dosažení cílů projektu. (100 b.)</t>
        </r>
      </text>
    </comment>
    <comment ref="D18" authorId="0">
      <text>
        <r>
          <rPr>
            <sz val="9"/>
            <color indexed="81"/>
            <rFont val="Tahoma"/>
            <family val="2"/>
            <charset val="238"/>
          </rPr>
          <t>Záměr je logický, přehledný, s některými chybějícími nebo nejasnými cíli, aktivitami nebo vazbami. (40 b.)</t>
        </r>
      </text>
    </comment>
    <comment ref="D19" authorId="0">
      <text>
        <r>
          <rPr>
            <sz val="9"/>
            <color indexed="81"/>
            <rFont val="Tahoma"/>
            <family val="2"/>
            <charset val="238"/>
          </rPr>
          <t>Záměr je nepřehledný, s výraznými nejasnostmi, nekoherencí nebo nelogičností cílů nebo aktivit. (0 b.)</t>
        </r>
      </text>
    </comment>
    <comment ref="D20" authorId="0">
      <text>
        <r>
          <rPr>
            <sz val="9"/>
            <color indexed="81"/>
            <rFont val="Tahoma"/>
            <family val="2"/>
            <charset val="238"/>
          </rPr>
          <t xml:space="preserve">Na nejméně 75 % objektech zapojených do zamýšleného společenství byla v posledních 10 letech realizována opatření, snižující jejich energetickou náročnost minimálně na úroveň nízkoenergetické budovy (roční spotřeba na vytápění max. 50 kWh/m2) nebo jsou připraveny projektové dokumentace (ve fázi DSP) pro realizaci takovýchto opatření. (100 b.)
</t>
        </r>
      </text>
    </comment>
    <comment ref="D21" authorId="0">
      <text>
        <r>
          <rPr>
            <sz val="9"/>
            <color indexed="81"/>
            <rFont val="Tahoma"/>
            <family val="2"/>
            <charset val="238"/>
          </rPr>
          <t>Na méně než 75 %, ale na více než 40 % objektech zapojených do zamýšleného společenství byla v posledních 10 letech realizována opatření, snižující jejich energetickou náročnost minimálně na úroveň nízkoenergetické budovy (roční spotřeba na vytápění max. 50 kWh/m2) nebo jsou připraveny projektové dokumentace (ve fázi DSP) pro realizaci takovýchto opatření, případně jsou všechny objekty zapojené do zamýšleného společenství zapojeny do systému energetického managementu. (50 b.)</t>
        </r>
      </text>
    </comment>
    <comment ref="D22" authorId="0">
      <text>
        <r>
          <rPr>
            <sz val="9"/>
            <color indexed="81"/>
            <rFont val="Tahoma"/>
            <family val="2"/>
            <charset val="238"/>
          </rPr>
          <t>Méně než 40 % objektech zapojených do zamýšleného společenství byla v posledních 10 letech realizována opatření, snižující jejich energetickou náročnost minimálně na úroveň nízkoenergetické budovy (roční spotřeba na vytápění max. 50 kWh/m2) nebo jsou připraveny projektové dokumentace (ve fázi DSP) pro realizaci takovýchto opatření. (0 b.)</t>
        </r>
      </text>
    </comment>
    <comment ref="D23" authorId="0">
      <text>
        <r>
          <rPr>
            <sz val="9"/>
            <color indexed="81"/>
            <rFont val="Tahoma"/>
            <family val="2"/>
            <charset val="238"/>
          </rPr>
          <t>Záměr t prověří sdílení energie z více druhů obnovitelných zdrojů energie ve formě elektřiny i tepla. (100 b.)</t>
        </r>
      </text>
    </comment>
    <comment ref="D24" authorId="0">
      <text>
        <r>
          <rPr>
            <sz val="9"/>
            <color indexed="81"/>
            <rFont val="Tahoma"/>
            <family val="2"/>
            <charset val="238"/>
          </rPr>
          <t>Záměr prověří sdílení energie z více druhů obnovitelných zdrojů energie ve formě elektřiny. (70 b.)</t>
        </r>
      </text>
    </comment>
    <comment ref="D25" authorId="0">
      <text>
        <r>
          <rPr>
            <sz val="9"/>
            <color indexed="81"/>
            <rFont val="Tahoma"/>
            <family val="2"/>
            <charset val="238"/>
          </rPr>
          <t>Záměr prověří zapojení jednoho druhu obnovitelného zdroje. (40 b.)</t>
        </r>
      </text>
    </comment>
    <comment ref="D26" authorId="0">
      <text>
        <r>
          <rPr>
            <sz val="9"/>
            <color indexed="81"/>
            <rFont val="Tahoma"/>
            <family val="2"/>
            <charset val="238"/>
          </rPr>
          <t>Záměr obsahuje vedle OZE také výrobnu využívající fosilní paliva nebo je navrhované řešení technicky, ekonomicky či právně nereálné (například zjevně technicky nefunkční řešení; užití budov či pozemků způsobem, který je ze zákona vyloučen apod.). (0 b.)</t>
        </r>
      </text>
    </comment>
    <comment ref="D27" authorId="0">
      <text>
        <r>
          <rPr>
            <sz val="9"/>
            <color indexed="81"/>
            <rFont val="Tahoma"/>
            <family val="2"/>
            <charset val="238"/>
          </rPr>
          <t>Záměr prověří zapojení společného úložiště, které umožní sezónní ukládání elektřiny nebo tepla. (100 b.)</t>
        </r>
      </text>
    </comment>
    <comment ref="D28" authorId="0">
      <text>
        <r>
          <rPr>
            <sz val="9"/>
            <color indexed="81"/>
            <rFont val="Tahoma"/>
            <family val="2"/>
            <charset val="238"/>
          </rPr>
          <t>Záměr prověří zapojení společného úložiště pro krátkodobé uložení elektřiny. (60 b.)</t>
        </r>
      </text>
    </comment>
    <comment ref="D29" authorId="0">
      <text>
        <r>
          <rPr>
            <sz val="9"/>
            <color indexed="81"/>
            <rFont val="Tahoma"/>
            <family val="2"/>
            <charset val="238"/>
          </rPr>
          <t>Záměr prověří využití systému jednotlivých úložišť na úrovni objektů pro krátkodobé ukládání elektřiny. 
(40 b.)</t>
        </r>
      </text>
    </comment>
    <comment ref="D30" authorId="0">
      <text>
        <r>
          <rPr>
            <sz val="9"/>
            <color indexed="81"/>
            <rFont val="Tahoma"/>
            <family val="2"/>
            <charset val="238"/>
          </rPr>
          <t>Záměr prověří krátkodobé ukládání energie pouze ve formě tepla nebo teplé vody. (20 b.)</t>
        </r>
      </text>
    </comment>
    <comment ref="D31" authorId="0">
      <text>
        <r>
          <rPr>
            <sz val="9"/>
            <color indexed="81"/>
            <rFont val="Tahoma"/>
            <family val="2"/>
            <charset val="238"/>
          </rPr>
          <t>Záměr neprověřuje ukládání energie nebo je navrhované řešení technicky, ekonomicky či právně nereálné (například zjevně technicky nefunkční řešení; užití budov či pozemků způsobem, který je ze zákona vyloučen apod.). (0 b.)</t>
        </r>
      </text>
    </comment>
    <comment ref="D32" authorId="0">
      <text>
        <r>
          <rPr>
            <sz val="9"/>
            <color indexed="81"/>
            <rFont val="Tahoma"/>
            <family val="2"/>
            <charset val="238"/>
          </rPr>
          <t>Záměr počítá se zapojením systému aktivního řízení výroby a spotřeby formou monitoringu, predikcí, řízení spotřeby a výroby (100 b.)</t>
        </r>
      </text>
    </comment>
    <comment ref="D33" authorId="0">
      <text>
        <r>
          <rPr>
            <sz val="9"/>
            <color indexed="81"/>
            <rFont val="Tahoma"/>
            <family val="2"/>
            <charset val="238"/>
          </rPr>
          <t>Záměr počítá se zapojením systému aktivního řízení výroby a spotřeby formou monitoringu a indikací využívání vyrobené energie. (50 b.)</t>
        </r>
      </text>
    </comment>
    <comment ref="D34" authorId="0">
      <text>
        <r>
          <rPr>
            <sz val="9"/>
            <color indexed="81"/>
            <rFont val="Tahoma"/>
            <family val="2"/>
            <charset val="238"/>
          </rPr>
          <t>Záměr nepočítá se zapojením systému aktivního řízení výroby a spotřeby (0 b.)</t>
        </r>
      </text>
    </comment>
    <comment ref="D35" authorId="0">
      <text>
        <r>
          <rPr>
            <sz val="9"/>
            <color indexed="81"/>
            <rFont val="Tahoma"/>
            <family val="2"/>
            <charset val="238"/>
          </rPr>
          <t>Nejméně dva členové kolektivní právnické osoby nebo sdružení apod. provozují obnovitelné zdroje elektřiny. (100 b.)</t>
        </r>
      </text>
    </comment>
    <comment ref="D36" authorId="0">
      <text>
        <r>
          <rPr>
            <sz val="9"/>
            <color indexed="81"/>
            <rFont val="Tahoma"/>
            <family val="2"/>
            <charset val="238"/>
          </rPr>
          <t>Alespoň jeden člen kolektivní právnické osoby nebo sdružení apod. provozuje obnovitelné zdroje elektřiny. (50 b.)</t>
        </r>
      </text>
    </comment>
    <comment ref="D37" authorId="0">
      <text>
        <r>
          <rPr>
            <sz val="9"/>
            <color indexed="81"/>
            <rFont val="Tahoma"/>
            <family val="2"/>
            <charset val="238"/>
          </rPr>
          <t>Žádný z členů kolektivní právnické osoby nebo sdružení apod. neprovozuje obnovitelné zdroje elektřiny. 
(0 b.)</t>
        </r>
      </text>
    </comment>
    <comment ref="D38" authorId="0">
      <text>
        <r>
          <rPr>
            <sz val="9"/>
            <color indexed="81"/>
            <rFont val="Tahoma"/>
            <family val="2"/>
            <charset val="238"/>
          </rPr>
          <t>Záměr disponuje strategickými nebo plánovacími dokumenty se stanovenými cíli pro využití obnovitelných zdrojů energie, které počítají s využitím OZE i u dalších členů kolektivní právnické osoby nebo sdružení apod. (100 b.)</t>
        </r>
      </text>
    </comment>
    <comment ref="D39" authorId="0">
      <text>
        <r>
          <rPr>
            <sz val="9"/>
            <color indexed="81"/>
            <rFont val="Tahoma"/>
            <family val="2"/>
            <charset val="238"/>
          </rPr>
          <t>Záměr disponuje strategickými nebo plánovacími dokumenty se stanovenými cíli pro využití obnovitelných zdrojů energie. (60 b.)</t>
        </r>
      </text>
    </comment>
    <comment ref="D40" authorId="0">
      <text>
        <r>
          <rPr>
            <sz val="9"/>
            <color indexed="81"/>
            <rFont val="Tahoma"/>
            <family val="2"/>
            <charset val="238"/>
          </rPr>
          <t>Záměr nedisponuje strategickými nebo plánovacími dokumenty se stanovenými cíli pro využití obnovitelných zdrojů energie nebo nejsou uvedeny v žádosti. (0 b.)</t>
        </r>
      </text>
    </comment>
    <comment ref="D41" authorId="0">
      <text>
        <r>
          <rPr>
            <sz val="9"/>
            <color indexed="81"/>
            <rFont val="Tahoma"/>
            <family val="2"/>
            <charset val="238"/>
          </rPr>
          <t>Záměr identifikuje konkrétní subjekty a cílové skupiny pro budoucí rozšíření energetického společenství a konkrétní aktivity pro jejich zapojení do energetického společenství v dalších fázích. (100 b.)</t>
        </r>
      </text>
    </comment>
    <comment ref="D42" authorId="0">
      <text>
        <r>
          <rPr>
            <sz val="9"/>
            <color indexed="81"/>
            <rFont val="Tahoma"/>
            <family val="2"/>
            <charset val="238"/>
          </rPr>
          <t>Záměr obecně prověří možnosti zapojení dalších subjektů do energetického společenství. (40 b.)</t>
        </r>
      </text>
    </comment>
    <comment ref="D43" authorId="0">
      <text>
        <r>
          <rPr>
            <sz val="9"/>
            <color indexed="81"/>
            <rFont val="Tahoma"/>
            <family val="2"/>
            <charset val="238"/>
          </rPr>
          <t>Záměr nenavrhuje zapojování dalších subjektů do energetického společenství. (0 b.)</t>
        </r>
      </text>
    </comment>
    <comment ref="D44" authorId="0">
      <text>
        <r>
          <rPr>
            <sz val="9"/>
            <color indexed="81"/>
            <rFont val="Tahoma"/>
            <family val="2"/>
            <charset val="238"/>
          </rPr>
          <t>Záměr obsahuje specifický popis aktivit cílených k nalezení dohody na podobě budoucího energetického společenství se stanoveným procesem, milníky a navrženým rozpočtem pro jejich naplnění. (100 b.)</t>
        </r>
      </text>
    </comment>
    <comment ref="D45" authorId="0">
      <text>
        <r>
          <rPr>
            <sz val="9"/>
            <color indexed="81"/>
            <rFont val="Tahoma"/>
            <family val="2"/>
            <charset val="238"/>
          </rPr>
          <t>Záměr obsahuje obecný popis aktivit cílených k nalezení dohody na podobě budoucího energetického společenství. (40 b.)</t>
        </r>
      </text>
    </comment>
    <comment ref="D46" authorId="0">
      <text>
        <r>
          <rPr>
            <sz val="9"/>
            <color indexed="81"/>
            <rFont val="Tahoma"/>
            <family val="2"/>
            <charset val="238"/>
          </rPr>
          <t>Záměr neobsahuje popis aktivit cílených k nalezení dohody na podobě budoucího energetického společenství. (0 b.)</t>
        </r>
      </text>
    </comment>
  </commentList>
</comments>
</file>

<file path=xl/comments3.xml><?xml version="1.0" encoding="utf-8"?>
<comments xmlns="http://schemas.openxmlformats.org/spreadsheetml/2006/main">
  <authors>
    <author>Petr Uhlíř</author>
  </authors>
  <commentList>
    <comment ref="C5" authorId="0">
      <text>
        <r>
          <rPr>
            <sz val="9"/>
            <color indexed="81"/>
            <rFont val="Tahoma"/>
            <family val="2"/>
            <charset val="238"/>
          </rPr>
          <t>Nejvyšší výše celkové požadované podpory (Kč) jednoho záměru kategorie 3 nebo 3+.</t>
        </r>
      </text>
    </comment>
    <comment ref="C6" authorId="0">
      <text>
        <r>
          <rPr>
            <sz val="9"/>
            <color indexed="81"/>
            <rFont val="Tahoma"/>
            <family val="2"/>
            <charset val="238"/>
          </rPr>
          <t>Nejnižší výše celkové požadované podpory (Kč) jednoho záměru kategorie 3 nebo 3+.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Výše celkové požadované podpory v Kč hodnoceného záměru.</t>
        </r>
      </text>
    </comment>
    <comment ref="C8" authorId="0">
      <text>
        <r>
          <rPr>
            <sz val="9"/>
            <color indexed="81"/>
            <rFont val="Tahoma"/>
            <family val="2"/>
            <charset val="238"/>
          </rPr>
          <t>Nejnižší počet stavebních objektů, zařízení nebo samostatně stojících výroben, zapojených do jednoho záměru kategorie 3 nebo 3+.</t>
        </r>
      </text>
    </comment>
    <comment ref="C9" authorId="0">
      <text>
        <r>
          <rPr>
            <sz val="9"/>
            <color indexed="81"/>
            <rFont val="Tahoma"/>
            <family val="2"/>
            <charset val="238"/>
          </rPr>
          <t>Nejvyšší počet stavebních objektů, zařízení nebo samostatně stojících výroben, zapojených do jednoho záměru kategorie 3 nebo 3+.</t>
        </r>
      </text>
    </comment>
    <comment ref="C10" authorId="0">
      <text>
        <r>
          <rPr>
            <sz val="9"/>
            <color indexed="81"/>
            <rFont val="Tahoma"/>
            <family val="2"/>
            <charset val="238"/>
          </rPr>
          <t>Počet jednotlivých stavebních objektů, zařízení nebo samostatně stojících výroben, zapojených do hodnoceného záměru.</t>
        </r>
      </text>
    </comment>
    <comment ref="C11" authorId="0">
      <text>
        <r>
          <rPr>
            <sz val="9"/>
            <color indexed="81"/>
            <rFont val="Tahoma"/>
            <family val="2"/>
            <charset val="238"/>
          </rPr>
          <t>Nejnižší počet jednotlivých způsobů využití stavby zapojených do jednoho záměru kategorie 3 nebo 3+.</t>
        </r>
      </text>
    </comment>
    <comment ref="C12" authorId="0">
      <text>
        <r>
          <rPr>
            <sz val="9"/>
            <color indexed="81"/>
            <rFont val="Tahoma"/>
            <family val="2"/>
            <charset val="238"/>
          </rPr>
          <t>Nejvyšší počet jednotlivých způsobů využití stavby zapojených do jednoho záměru kategorie 3 nebo 3+.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Počet jednotlivých způsobů využití stavby zapojených do hodnoceného záměru.</t>
        </r>
      </text>
    </comment>
    <comment ref="C14" authorId="0">
      <text>
        <r>
          <rPr>
            <sz val="9"/>
            <color indexed="81"/>
            <rFont val="Tahoma"/>
            <family val="2"/>
            <charset val="238"/>
          </rPr>
          <t>Nejnižší počet jednotlivých typů subjektů zapojených do jednoho záměru kategorie 3 nebo 3+.</t>
        </r>
      </text>
    </comment>
    <comment ref="C15" authorId="0">
      <text>
        <r>
          <rPr>
            <sz val="9"/>
            <color indexed="81"/>
            <rFont val="Tahoma"/>
            <family val="2"/>
            <charset val="238"/>
          </rPr>
          <t>Nejvyšší počet jednotlivých typů subjektů zapojených do jednoho záměru kategorie 3 nebo 3+.</t>
        </r>
      </text>
    </comment>
    <comment ref="C16" authorId="0">
      <text>
        <r>
          <rPr>
            <sz val="9"/>
            <color indexed="81"/>
            <rFont val="Tahoma"/>
            <family val="2"/>
            <charset val="238"/>
          </rPr>
          <t>Počet jednotlivých typů subjektů zapojených do hodnoceného záměru.</t>
        </r>
      </text>
    </comment>
    <comment ref="D20" authorId="0">
      <text>
        <r>
          <rPr>
            <sz val="9"/>
            <color indexed="81"/>
            <rFont val="Tahoma"/>
            <family val="2"/>
            <charset val="238"/>
          </rPr>
          <t>Záměr je logický, přehledný, dostatečně podrobný a vnitřně koherentní. Přínos všech výstupních materiálů a doplňujících aktivit je vhodný a dostatečný k dosažení cílů projektu. (100 b.)</t>
        </r>
      </text>
    </comment>
    <comment ref="D21" authorId="0">
      <text>
        <r>
          <rPr>
            <sz val="9"/>
            <color indexed="81"/>
            <rFont val="Tahoma"/>
            <family val="2"/>
            <charset val="238"/>
          </rPr>
          <t>Záměr je logický, přehledný, s některými chybějícími nebo nejasnými cíli, aktivitami nebo vazbami. (40 b.)</t>
        </r>
      </text>
    </comment>
    <comment ref="D22" authorId="0">
      <text>
        <r>
          <rPr>
            <sz val="9"/>
            <color indexed="81"/>
            <rFont val="Tahoma"/>
            <family val="2"/>
            <charset val="238"/>
          </rPr>
          <t>Záměr je nepřehledný, s výraznými nejasnostmi, nekoherencí nebo nelogičností cílů nebo aktivit. (0 b.)</t>
        </r>
      </text>
    </comment>
    <comment ref="D23" authorId="0">
      <text>
        <r>
          <rPr>
            <sz val="9"/>
            <color indexed="81"/>
            <rFont val="Tahoma"/>
            <family val="2"/>
            <charset val="238"/>
          </rPr>
          <t xml:space="preserve">Na nejméně 75 % objektech zapojených do zamýšleného společenství byla v posledních 10 letech realizována opatření, snižující jejich energetickou náročnost minimálně na úroveň nízkoenergetické budovy (roční spotřeba na vytápění max. 50 kWh/m2) nebo jsou připraveny projektové dokumentace (ve fázi DSP) pro realizaci takovýchto opatření. (100 b.)
</t>
        </r>
      </text>
    </comment>
    <comment ref="D24" authorId="0">
      <text>
        <r>
          <rPr>
            <sz val="9"/>
            <color indexed="81"/>
            <rFont val="Tahoma"/>
            <family val="2"/>
            <charset val="238"/>
          </rPr>
          <t>Na méně než 75 %, ale na více než 40 % objektech zapojených do zamýšleného společenství byla v posledních 10 letech realizována opatření, snižující jejich energetickou náročnost minimálně na úroveň nízkoenergetické budovy (roční spotřeba na vytápění max. 50 kWh/m2) nebo jsou připraveny projektové dokumentace (ve fázi DSP) pro realizaci takovýchto opatření, případně jsou všechny objekty zapojené do zamýšleného společenství zapojeny do systému energetického managementu. (50 b.)</t>
        </r>
      </text>
    </comment>
    <comment ref="D25" authorId="0">
      <text>
        <r>
          <rPr>
            <sz val="9"/>
            <color indexed="81"/>
            <rFont val="Tahoma"/>
            <family val="2"/>
            <charset val="238"/>
          </rPr>
          <t>Méně než 40 % objektech zapojených do zamýšleného společenství byla v posledních 10 letech realizována opatření, snižující jejich energetickou náročnost minimálně na úroveň nízkoenergetické budovy (roční spotřeba na vytápění max. 50 kWh/m2) nebo jsou připraveny projektové dokumentace (ve fázi DSP) pro realizaci takovýchto opatření. (0 b.)</t>
        </r>
      </text>
    </comment>
    <comment ref="D26" authorId="0">
      <text>
        <r>
          <rPr>
            <sz val="9"/>
            <color indexed="81"/>
            <rFont val="Tahoma"/>
            <family val="2"/>
            <charset val="238"/>
          </rPr>
          <t>Záměr t prověří sdílení energie z více druhů obnovitelných zdrojů energie ve formě elektřiny i tepla. (100 b.)</t>
        </r>
      </text>
    </comment>
    <comment ref="D27" authorId="0">
      <text>
        <r>
          <rPr>
            <sz val="9"/>
            <color indexed="81"/>
            <rFont val="Tahoma"/>
            <family val="2"/>
            <charset val="238"/>
          </rPr>
          <t>Záměr prověří sdílení energie z více druhů obnovitelných zdrojů energie ve formě elektřiny. (70 b.)</t>
        </r>
      </text>
    </comment>
    <comment ref="D28" authorId="0">
      <text>
        <r>
          <rPr>
            <sz val="9"/>
            <color indexed="81"/>
            <rFont val="Tahoma"/>
            <family val="2"/>
            <charset val="238"/>
          </rPr>
          <t>Záměr prověří zapojení jednoho druhu obnovitelného zdroje. (40 b.)</t>
        </r>
      </text>
    </comment>
    <comment ref="D29" authorId="0">
      <text>
        <r>
          <rPr>
            <sz val="9"/>
            <color indexed="81"/>
            <rFont val="Tahoma"/>
            <family val="2"/>
            <charset val="238"/>
          </rPr>
          <t>Záměr obsahuje vedle OZE také výrobnu využívající fosilní paliva nebo je navrhované řešení technicky, ekonomicky či právně nereálné (například zjevně technicky nefunkční řešení; užití budov či pozemků způsobem, který je ze zákona vyloučen apod.). (0 b.)</t>
        </r>
      </text>
    </comment>
    <comment ref="D30" authorId="0">
      <text>
        <r>
          <rPr>
            <sz val="9"/>
            <color indexed="81"/>
            <rFont val="Tahoma"/>
            <family val="2"/>
            <charset val="238"/>
          </rPr>
          <t>Záměr prověří zapojení společného úložiště, které umožní sezónní ukládání elektřiny nebo tepla. (100 b.)</t>
        </r>
      </text>
    </comment>
    <comment ref="D31" authorId="0">
      <text>
        <r>
          <rPr>
            <sz val="9"/>
            <color indexed="81"/>
            <rFont val="Tahoma"/>
            <family val="2"/>
            <charset val="238"/>
          </rPr>
          <t>Záměr prověří zapojení společného úložiště pro krátkodobé uložení elektřiny. (60 b.)</t>
        </r>
      </text>
    </comment>
    <comment ref="D32" authorId="0">
      <text>
        <r>
          <rPr>
            <sz val="9"/>
            <color indexed="81"/>
            <rFont val="Tahoma"/>
            <family val="2"/>
            <charset val="238"/>
          </rPr>
          <t>Záměr prověří využití systému jednotlivých úložišť na úrovni objektů pro krátkodobé ukládání elektřiny. 
(40 b.)</t>
        </r>
      </text>
    </comment>
    <comment ref="D33" authorId="0">
      <text>
        <r>
          <rPr>
            <sz val="9"/>
            <color indexed="81"/>
            <rFont val="Tahoma"/>
            <family val="2"/>
            <charset val="238"/>
          </rPr>
          <t>Záměr prověří krátkodobé ukládání energie pouze ve formě tepla nebo teplé vody. (20 b.)</t>
        </r>
      </text>
    </comment>
    <comment ref="D34" authorId="0">
      <text>
        <r>
          <rPr>
            <sz val="9"/>
            <color indexed="81"/>
            <rFont val="Tahoma"/>
            <family val="2"/>
            <charset val="238"/>
          </rPr>
          <t>Záměr neprověřuje ukládání energie nebo je navrhované řešení technicky, ekonomicky či právně nereálné (například zjevně technicky nefunkční řešení; užití budov či pozemků způsobem, který je ze zákona vyloučen apod.). (0 b.)</t>
        </r>
      </text>
    </comment>
    <comment ref="D35" authorId="0">
      <text>
        <r>
          <rPr>
            <sz val="9"/>
            <color indexed="81"/>
            <rFont val="Tahoma"/>
            <family val="2"/>
            <charset val="238"/>
          </rPr>
          <t>Záměr počítá se zapojením systému aktivního řízení výroby a spotřeby formou monitoringu, predikcí, řízení spotřeby a výroby (100 b.)</t>
        </r>
      </text>
    </comment>
    <comment ref="D36" authorId="0">
      <text>
        <r>
          <rPr>
            <sz val="9"/>
            <color indexed="81"/>
            <rFont val="Tahoma"/>
            <family val="2"/>
            <charset val="238"/>
          </rPr>
          <t>Záměr počítá se zapojením systému aktivního řízení výroby a spotřeby formou monitoringu a indikací využívání vyrobené energie. (50 b.)</t>
        </r>
      </text>
    </comment>
    <comment ref="D37" authorId="0">
      <text>
        <r>
          <rPr>
            <sz val="9"/>
            <color indexed="81"/>
            <rFont val="Tahoma"/>
            <family val="2"/>
            <charset val="238"/>
          </rPr>
          <t>Záměr nepočítá se zapojením systému aktivního řízení výroby a spotřeby (0 b.)</t>
        </r>
      </text>
    </comment>
    <comment ref="D38" authorId="0">
      <text>
        <r>
          <rPr>
            <sz val="9"/>
            <color indexed="81"/>
            <rFont val="Tahoma"/>
            <family val="2"/>
            <charset val="238"/>
          </rPr>
          <t>Nejméně dva členové kolektivní právnické osoby nebo sdružení apod. provozují obnovitelné zdroje elektřiny. (100 b.)</t>
        </r>
      </text>
    </comment>
    <comment ref="D39" authorId="0">
      <text>
        <r>
          <rPr>
            <sz val="9"/>
            <color indexed="81"/>
            <rFont val="Tahoma"/>
            <family val="2"/>
            <charset val="238"/>
          </rPr>
          <t>Alespoň jeden člen kolektivní právnické osoby nebo sdružení apod. provozuje obnovitelné zdroje elektřiny. (50 b.)</t>
        </r>
      </text>
    </comment>
    <comment ref="D40" authorId="0">
      <text>
        <r>
          <rPr>
            <sz val="9"/>
            <color indexed="81"/>
            <rFont val="Tahoma"/>
            <family val="2"/>
            <charset val="238"/>
          </rPr>
          <t>Žádný z členů kolektivní právnické osoby nebo sdružení apod. neprovozuje obnovitelné zdroje elektřiny. 
(0 b.)</t>
        </r>
      </text>
    </comment>
    <comment ref="D41" authorId="0">
      <text>
        <r>
          <rPr>
            <sz val="9"/>
            <color indexed="81"/>
            <rFont val="Tahoma"/>
            <family val="2"/>
            <charset val="238"/>
          </rPr>
          <t>Záměr disponuje strategickými nebo plánovacími dokumenty se stanovenými cíli pro využití obnovitelných zdrojů energie, které počítají s využitím OZE i u dalších členů kolektivní právnické osoby nebo sdružení apod. (100 b.)</t>
        </r>
      </text>
    </comment>
    <comment ref="D42" authorId="0">
      <text>
        <r>
          <rPr>
            <sz val="9"/>
            <color indexed="81"/>
            <rFont val="Tahoma"/>
            <family val="2"/>
            <charset val="238"/>
          </rPr>
          <t>Záměr disponuje strategickými nebo plánovacími dokumenty se stanovenými cíli pro využití obnovitelných zdrojů energie. (60 b.)</t>
        </r>
      </text>
    </comment>
    <comment ref="D43" authorId="0">
      <text>
        <r>
          <rPr>
            <sz val="9"/>
            <color indexed="81"/>
            <rFont val="Tahoma"/>
            <family val="2"/>
            <charset val="238"/>
          </rPr>
          <t>Záměr nedisponuje strategickými nebo plánovacími dokumenty se stanovenými cíli pro využití obnovitelných zdrojů energie nebo nejsou uvedeny v žádosti. (0 b.)</t>
        </r>
      </text>
    </comment>
    <comment ref="D44" authorId="0">
      <text>
        <r>
          <rPr>
            <sz val="9"/>
            <color indexed="81"/>
            <rFont val="Tahoma"/>
            <family val="2"/>
            <charset val="238"/>
          </rPr>
          <t>Záměr identifikuje konkrétní subjekty a cílové skupiny pro budoucí rozšíření energetického společenství a konkrétní aktivity pro jejich zapojení do energetického společenství v dalších fázích. (100 b.)</t>
        </r>
      </text>
    </comment>
    <comment ref="D45" authorId="0">
      <text>
        <r>
          <rPr>
            <sz val="9"/>
            <color indexed="81"/>
            <rFont val="Tahoma"/>
            <family val="2"/>
            <charset val="238"/>
          </rPr>
          <t>Záměr obecně prověří možnosti zapojení dalších subjektů do energetického společenství. (40 b.)</t>
        </r>
      </text>
    </comment>
    <comment ref="D46" authorId="0">
      <text>
        <r>
          <rPr>
            <sz val="9"/>
            <color indexed="81"/>
            <rFont val="Tahoma"/>
            <family val="2"/>
            <charset val="238"/>
          </rPr>
          <t>Záměr nenavrhuje zapojování dalších subjektů do energetického společenství. (0 b.)</t>
        </r>
      </text>
    </comment>
    <comment ref="D47" authorId="0">
      <text>
        <r>
          <rPr>
            <sz val="9"/>
            <color indexed="81"/>
            <rFont val="Tahoma"/>
            <family val="2"/>
            <charset val="238"/>
          </rPr>
          <t>Záměr obsahuje specifický popis aktivit cílených k nalezení dohody na podobě budoucího energetického společenství se stanoveným procesem, milníky a navrženým rozpočtem pro jejich naplnění. (100 b.)</t>
        </r>
      </text>
    </comment>
    <comment ref="D48" authorId="0">
      <text>
        <r>
          <rPr>
            <sz val="9"/>
            <color indexed="81"/>
            <rFont val="Tahoma"/>
            <family val="2"/>
            <charset val="238"/>
          </rPr>
          <t>Záměr obsahuje obecný popis aktivit cílených k nalezení dohody na podobě budoucího energetického společenství. (40 b.)</t>
        </r>
      </text>
    </comment>
    <comment ref="D49" authorId="0">
      <text>
        <r>
          <rPr>
            <sz val="9"/>
            <color indexed="81"/>
            <rFont val="Tahoma"/>
            <family val="2"/>
            <charset val="238"/>
          </rPr>
          <t>Záměr neobsahuje popis aktivit cílených k nalezení dohody na podobě budoucího energetického společenství. (0 b.)</t>
        </r>
      </text>
    </comment>
  </commentList>
</comments>
</file>

<file path=xl/sharedStrings.xml><?xml version="1.0" encoding="utf-8"?>
<sst xmlns="http://schemas.openxmlformats.org/spreadsheetml/2006/main" count="270" uniqueCount="132">
  <si>
    <t>Název subjektu</t>
  </si>
  <si>
    <t>Sídlo / trvalá adresa</t>
  </si>
  <si>
    <t>Specifikace činnosti</t>
  </si>
  <si>
    <t>Adresa objektu</t>
  </si>
  <si>
    <t>Vlastník objektu</t>
  </si>
  <si>
    <t>Instalovaný výkon zdroje</t>
  </si>
  <si>
    <t>Typ zdroje energie</t>
  </si>
  <si>
    <r>
      <t>Způsob využití stavby</t>
    </r>
    <r>
      <rPr>
        <sz val="11"/>
        <color theme="1"/>
        <rFont val="Calibri"/>
        <family val="2"/>
        <charset val="238"/>
        <scheme val="minor"/>
      </rPr>
      <t xml:space="preserve"> dle přílohy 4 vyhlášky č. 357/2013 Sb., o katastru nemovitostí</t>
    </r>
  </si>
  <si>
    <r>
      <t xml:space="preserve">Identifikace typu subjektu </t>
    </r>
    <r>
      <rPr>
        <sz val="11"/>
        <color theme="1"/>
        <rFont val="Calibri"/>
        <family val="2"/>
        <scheme val="minor"/>
      </rPr>
      <t>dle části 3 Výzvy na podporu zakládání ES</t>
    </r>
  </si>
  <si>
    <t>Název objektu</t>
  </si>
  <si>
    <t>Provozovatel zdroje</t>
  </si>
  <si>
    <r>
      <t>Poloha odběrných a připojovacích míst</t>
    </r>
    <r>
      <rPr>
        <sz val="11"/>
        <color theme="1"/>
        <rFont val="Calibri"/>
        <family val="2"/>
        <scheme val="minor"/>
      </rPr>
      <t xml:space="preserve"> (včetně přiřazení ke konkrétním objektům)</t>
    </r>
  </si>
  <si>
    <r>
      <t>Poloha umístění zdroje</t>
    </r>
    <r>
      <rPr>
        <sz val="11"/>
        <color theme="1"/>
        <rFont val="Calibri"/>
        <family val="2"/>
        <scheme val="minor"/>
      </rPr>
      <t xml:space="preserve"> (včetně přiřazení ke konkrétním objektům)</t>
    </r>
  </si>
  <si>
    <r>
      <t xml:space="preserve">Vazba subjektu na objekt </t>
    </r>
    <r>
      <rPr>
        <sz val="11"/>
        <color theme="1"/>
        <rFont val="Calibri"/>
        <family val="2"/>
        <charset val="238"/>
        <scheme val="minor"/>
      </rPr>
      <t>(vlastník, nájemce, provozovatel, apod.)</t>
    </r>
  </si>
  <si>
    <r>
      <t>Označení kódy EAN odběrného místa</t>
    </r>
    <r>
      <rPr>
        <sz val="11"/>
        <color theme="1"/>
        <rFont val="Calibri"/>
        <family val="2"/>
        <charset val="238"/>
        <scheme val="minor"/>
      </rPr>
      <t>, případně EIC při zahrnutí tepla</t>
    </r>
  </si>
  <si>
    <t xml:space="preserve">Rámcový výčet a popis odběrných a připojovacích míst elektřiny a tepla, pro které je plánováno zapojení do ES </t>
  </si>
  <si>
    <t>Rámcový výčet a popis objektů, pro které je plánováno zapojení do ES a ve kterých jsou odběrná a připojovací místa nebo výrobny energie</t>
  </si>
  <si>
    <r>
      <t>ZÁKLADNÍ IDENTIFIKACE ZÁMĚRU VZNIKU ES,</t>
    </r>
    <r>
      <rPr>
        <sz val="11"/>
        <color theme="1"/>
        <rFont val="Calibri"/>
        <family val="2"/>
        <charset val="238"/>
        <scheme val="minor"/>
      </rPr>
      <t xml:space="preserve"> pro který budou zpracovány povinné podkladové materiály dle části 2.1 Výzvy na podporu zakládání ES</t>
    </r>
  </si>
  <si>
    <r>
      <t xml:space="preserve">Popis všech subjektů s vazbou na odběrná a připojovací místa, které plánují své zapojení do ES </t>
    </r>
    <r>
      <rPr>
        <sz val="11"/>
        <color theme="1"/>
        <rFont val="Calibri"/>
        <family val="2"/>
        <charset val="238"/>
        <scheme val="minor"/>
      </rPr>
      <t>(ve fázi vzniku ES)</t>
    </r>
  </si>
  <si>
    <t>Předkladatel záměru</t>
  </si>
  <si>
    <t>Poznámky:</t>
  </si>
  <si>
    <t>Veřejný sektor</t>
  </si>
  <si>
    <t>Podnikatelský sektor</t>
  </si>
  <si>
    <t>Občanský sektor</t>
  </si>
  <si>
    <t>Sektor domácností</t>
  </si>
  <si>
    <t>A</t>
  </si>
  <si>
    <t>✔</t>
  </si>
  <si>
    <t>X</t>
  </si>
  <si>
    <r>
      <t xml:space="preserve">Zodpovědná osoba </t>
    </r>
    <r>
      <rPr>
        <sz val="11"/>
        <color theme="1"/>
        <rFont val="Calibri"/>
        <family val="2"/>
        <charset val="238"/>
        <scheme val="minor"/>
      </rPr>
      <t>(kontaktní údaje)</t>
    </r>
  </si>
  <si>
    <t>B</t>
  </si>
  <si>
    <t>C</t>
  </si>
  <si>
    <t>D</t>
  </si>
  <si>
    <t>E</t>
  </si>
  <si>
    <t>F</t>
  </si>
  <si>
    <t>G</t>
  </si>
  <si>
    <t xml:space="preserve">Kvantitativní hodnocení </t>
  </si>
  <si>
    <t>Kritérium</t>
  </si>
  <si>
    <t>Výpočtová veličina</t>
  </si>
  <si>
    <t>Hodnota veličiny</t>
  </si>
  <si>
    <t>Výsledné kritérium</t>
  </si>
  <si>
    <t>Bodové hodnocení kritéria</t>
  </si>
  <si>
    <t>Váha kritéria</t>
  </si>
  <si>
    <t>Výsledek hodnocení</t>
  </si>
  <si>
    <t>Vyplňujte pouze bílé buňky.</t>
  </si>
  <si>
    <t>Nákladovost</t>
  </si>
  <si>
    <t>Dmax</t>
  </si>
  <si>
    <t>Dmin</t>
  </si>
  <si>
    <t>Dproj</t>
  </si>
  <si>
    <t>Počet objektů</t>
  </si>
  <si>
    <t>Objekt min</t>
  </si>
  <si>
    <t>Objekt max</t>
  </si>
  <si>
    <t>Objekt proj</t>
  </si>
  <si>
    <t>Využití objektů</t>
  </si>
  <si>
    <t>Typ min</t>
  </si>
  <si>
    <t>Typ max</t>
  </si>
  <si>
    <t>Typ proj</t>
  </si>
  <si>
    <t>Typy subjektů</t>
  </si>
  <si>
    <t>Subjekt min</t>
  </si>
  <si>
    <t>Subjekt max</t>
  </si>
  <si>
    <t>Subjekt proj</t>
  </si>
  <si>
    <t>Kvalitativní hodnocení</t>
  </si>
  <si>
    <t>Hodnocení</t>
  </si>
  <si>
    <t>Kvalita projektu</t>
  </si>
  <si>
    <t>Logický, s jasným přínosem</t>
  </si>
  <si>
    <t>Logický, s některými nejasnostmi</t>
  </si>
  <si>
    <t>Nepřehledný, nejasný</t>
  </si>
  <si>
    <t>Snížení energetické náročnosti</t>
  </si>
  <si>
    <t>Nízkoenergetické budovy 75% a více</t>
  </si>
  <si>
    <t>Nízkoenergetické budovy 40 – 75%</t>
  </si>
  <si>
    <t>Nízkoenergetické budovy méně než 40%</t>
  </si>
  <si>
    <t>Využití obnovitelných zdrojů energie</t>
  </si>
  <si>
    <t>Elektřina + teplo</t>
  </si>
  <si>
    <t>Více zdrojů elektřiny</t>
  </si>
  <si>
    <t>Jeden zdroj elektřiny</t>
  </si>
  <si>
    <t>Fosilní zdroj</t>
  </si>
  <si>
    <t>Ukládání energie</t>
  </si>
  <si>
    <t>Společné sezonní úložiště</t>
  </si>
  <si>
    <t>Společné krátkodobé úložiště</t>
  </si>
  <si>
    <t>Krátkodobé úložiště</t>
  </si>
  <si>
    <t>Ukládání do tepla nebo TUV</t>
  </si>
  <si>
    <t>Bez úložiště</t>
  </si>
  <si>
    <t>Řízení využití energie</t>
  </si>
  <si>
    <t>Řízení výroby a spotřeby</t>
  </si>
  <si>
    <t>Řízení výroby, monitoring spotřeby</t>
  </si>
  <si>
    <t>Bez aktivního řízení</t>
  </si>
  <si>
    <t>Zkušenost s provozováním OZE</t>
  </si>
  <si>
    <t>Nejméně dva členové provozují OZE</t>
  </si>
  <si>
    <t>Alespoň jeden člen provozuje OZE</t>
  </si>
  <si>
    <t>Žádný člen neprovozuje OZE</t>
  </si>
  <si>
    <t>Strategická vize energetického společenství</t>
  </si>
  <si>
    <t>Strategické dokumenty s cíli OZE u více členů konsorcia</t>
  </si>
  <si>
    <t>Strategické dokumenty s cíli OZE</t>
  </si>
  <si>
    <t>Nemá strategii s cíli OZE</t>
  </si>
  <si>
    <t>Rozšiřování energetického společenství</t>
  </si>
  <si>
    <t>Konkrétní subjekty a aktivity rozšiřování</t>
  </si>
  <si>
    <t>Obecné prověření rozšiřování</t>
  </si>
  <si>
    <t>Bez dalšího zapojování</t>
  </si>
  <si>
    <t>Participativní tvorba ES</t>
  </si>
  <si>
    <t>Specifické aktivity hledání shody, milníky</t>
  </si>
  <si>
    <t>Obecný popis aktivit</t>
  </si>
  <si>
    <t>Bez aktivit hledání shody</t>
  </si>
  <si>
    <t>CELKOVÉ BODOVÉ SKÓRE</t>
  </si>
  <si>
    <t>Potenciál vzniku energetického společenství</t>
  </si>
  <si>
    <t>Sdílení přes DS</t>
  </si>
  <si>
    <t>Sdílení v rámci SOM</t>
  </si>
  <si>
    <t>Počet odběrných míst</t>
  </si>
  <si>
    <t>OM min</t>
  </si>
  <si>
    <t>OM max</t>
  </si>
  <si>
    <t>OM proj</t>
  </si>
  <si>
    <t>Míra zapojení bytů</t>
  </si>
  <si>
    <t>Počet OM</t>
  </si>
  <si>
    <t>KATEGORIE 1</t>
  </si>
  <si>
    <t>Bodové hodnocení</t>
  </si>
  <si>
    <t>KATEGORIE 2</t>
  </si>
  <si>
    <t>KATEGORIE 3 a 3+</t>
  </si>
  <si>
    <r>
      <t xml:space="preserve">Zaškrtni </t>
    </r>
    <r>
      <rPr>
        <sz val="10"/>
        <rFont val="Arial"/>
        <family val="2"/>
        <charset val="238"/>
      </rPr>
      <t>(x)</t>
    </r>
  </si>
  <si>
    <t>D proj</t>
  </si>
  <si>
    <t>D min</t>
  </si>
  <si>
    <t>D max</t>
  </si>
  <si>
    <t>Byt proj</t>
  </si>
  <si>
    <t>Byt total</t>
  </si>
  <si>
    <r>
      <t xml:space="preserve">Celkový počet odběrných míst v objektu </t>
    </r>
    <r>
      <rPr>
        <sz val="11"/>
        <color theme="1"/>
        <rFont val="Calibri"/>
        <family val="2"/>
        <charset val="238"/>
        <scheme val="minor"/>
      </rPr>
      <t>(vyplnit pouze u bytového domu)</t>
    </r>
  </si>
  <si>
    <r>
      <t xml:space="preserve">Popis </t>
    </r>
    <r>
      <rPr>
        <sz val="11"/>
        <color theme="1"/>
        <rFont val="Calibri"/>
        <family val="2"/>
        <charset val="238"/>
        <scheme val="minor"/>
      </rPr>
      <t xml:space="preserve">(realizovaných / vyprojektovaných) </t>
    </r>
    <r>
      <rPr>
        <b/>
        <sz val="11"/>
        <color theme="1"/>
        <rFont val="Calibri"/>
        <family val="2"/>
        <charset val="238"/>
        <scheme val="minor"/>
      </rPr>
      <t>opatření ke snížení spotřeby energie v objektech za posledních 10 let</t>
    </r>
  </si>
  <si>
    <r>
      <t>Přehled spotřeb energie za průběžný rok u jednotlivých odběrných míst</t>
    </r>
    <r>
      <rPr>
        <sz val="11"/>
        <color theme="1"/>
        <rFont val="Calibri"/>
        <family val="2"/>
        <scheme val="minor"/>
      </rPr>
      <t xml:space="preserve"> (v technických jednotkách a ve finančním vyjádření celková cena za energii, distribuční služby včetně ostatních regulovaných položek a daní v ročních hodnotách)</t>
    </r>
  </si>
  <si>
    <t>Rámcový výčet a popis stávajících zdrojů zdrojů elektřiny a tepla, pro které je plánováno zapojení do ES</t>
  </si>
  <si>
    <r>
      <t xml:space="preserve">Popis ukládání energie ze stávajících zdrojů </t>
    </r>
    <r>
      <rPr>
        <sz val="11"/>
        <rFont val="Calibri"/>
        <family val="2"/>
        <charset val="238"/>
        <scheme val="minor"/>
      </rPr>
      <t>(lokální i centrální)</t>
    </r>
  </si>
  <si>
    <t>Základní informace o rezervovaném příkonu/výkonu distribuční sítě</t>
  </si>
  <si>
    <r>
      <t xml:space="preserve">Způsob zapojení zdroje </t>
    </r>
    <r>
      <rPr>
        <sz val="11"/>
        <color theme="1"/>
        <rFont val="Calibri"/>
        <family val="2"/>
        <charset val="238"/>
        <scheme val="minor"/>
      </rPr>
      <t>(do distribuční soustavy / do odběrného místa)</t>
    </r>
  </si>
  <si>
    <t>Distribuční soustava</t>
  </si>
  <si>
    <t>Odběrné místo</t>
  </si>
  <si>
    <t>IČO / datum narození</t>
  </si>
  <si>
    <r>
      <t xml:space="preserve">Energetická třída </t>
    </r>
    <r>
      <rPr>
        <sz val="11"/>
        <color theme="1"/>
        <rFont val="Calibri"/>
        <family val="2"/>
        <charset val="238"/>
        <scheme val="minor"/>
      </rPr>
      <t>dle PENB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(nebo dle PENB připravené projektové dokumentace ve fázi DSP). 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</si>
</sst>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EEE"/>
        <bgColor rgb="FFE8E8E8"/>
      </patternFill>
    </fill>
    <fill>
      <patternFill patternType="solid">
        <fgColor rgb="FFFFB6C1"/>
        <bgColor rgb="FFFF99CC"/>
      </patternFill>
    </fill>
    <fill>
      <patternFill patternType="solid">
        <fgColor rgb="FFFFFFFF"/>
        <bgColor rgb="FFEEEEEE"/>
      </patternFill>
    </fill>
    <fill>
      <patternFill patternType="solid">
        <fgColor rgb="FFE8E8E8"/>
        <bgColor rgb="FFEEEEEE"/>
      </patternFill>
    </fill>
    <fill>
      <patternFill patternType="solid">
        <fgColor rgb="FFAFEEEE"/>
        <bgColor rgb="FFCCFFCC"/>
      </patternFill>
    </fill>
    <fill>
      <patternFill patternType="solid">
        <fgColor theme="0" tint="-0.34998626667073579"/>
        <bgColor rgb="FFE8E8E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8E8E8"/>
      </patternFill>
    </fill>
    <fill>
      <patternFill patternType="solid">
        <fgColor theme="2"/>
        <bgColor rgb="FFEEEEEE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ashed">
        <color auto="1"/>
      </bottom>
      <diagonal/>
    </border>
    <border>
      <left style="hair">
        <color auto="1"/>
      </left>
      <right style="hair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 applyProtection="1">
      <alignment vertical="top" wrapText="1"/>
    </xf>
    <xf numFmtId="0" fontId="1" fillId="2" borderId="3" xfId="0" applyFont="1" applyFill="1" applyBorder="1" applyAlignment="1" applyProtection="1">
      <alignment vertical="top" wrapText="1"/>
    </xf>
    <xf numFmtId="0" fontId="1" fillId="2" borderId="4" xfId="0" applyFont="1" applyFill="1" applyBorder="1" applyAlignment="1" applyProtection="1">
      <alignment vertical="top" wrapText="1"/>
    </xf>
    <xf numFmtId="0" fontId="1" fillId="2" borderId="5" xfId="0" applyFont="1" applyFill="1" applyBorder="1" applyAlignment="1" applyProtection="1">
      <alignment vertical="top" wrapText="1"/>
    </xf>
    <xf numFmtId="0" fontId="1" fillId="5" borderId="3" xfId="0" applyFont="1" applyFill="1" applyBorder="1" applyAlignment="1" applyProtection="1">
      <alignment vertical="top" wrapText="1"/>
    </xf>
    <xf numFmtId="0" fontId="1" fillId="5" borderId="4" xfId="0" applyFont="1" applyFill="1" applyBorder="1" applyAlignment="1" applyProtection="1">
      <alignment vertical="top" wrapText="1"/>
    </xf>
    <xf numFmtId="0" fontId="1" fillId="5" borderId="5" xfId="0" applyFont="1" applyFill="1" applyBorder="1" applyAlignment="1" applyProtection="1">
      <alignment vertical="top" wrapText="1"/>
    </xf>
    <xf numFmtId="0" fontId="1" fillId="3" borderId="3" xfId="0" applyFont="1" applyFill="1" applyBorder="1" applyAlignment="1" applyProtection="1">
      <alignment vertical="top" wrapText="1"/>
    </xf>
    <xf numFmtId="0" fontId="1" fillId="3" borderId="4" xfId="0" applyFont="1" applyFill="1" applyBorder="1" applyAlignment="1" applyProtection="1">
      <alignment vertical="top" wrapText="1"/>
    </xf>
    <xf numFmtId="0" fontId="1" fillId="3" borderId="5" xfId="0" applyFont="1" applyFill="1" applyBorder="1" applyAlignment="1" applyProtection="1">
      <alignment vertical="top" wrapText="1"/>
    </xf>
    <xf numFmtId="0" fontId="1" fillId="7" borderId="3" xfId="0" applyFont="1" applyFill="1" applyBorder="1" applyAlignment="1" applyProtection="1">
      <alignment vertical="top" wrapText="1"/>
    </xf>
    <xf numFmtId="0" fontId="1" fillId="7" borderId="4" xfId="0" applyFont="1" applyFill="1" applyBorder="1" applyAlignment="1" applyProtection="1">
      <alignment vertical="top" wrapText="1"/>
    </xf>
    <xf numFmtId="0" fontId="4" fillId="7" borderId="4" xfId="0" applyFont="1" applyFill="1" applyBorder="1" applyAlignment="1" applyProtection="1">
      <alignment vertical="top" wrapText="1"/>
    </xf>
    <xf numFmtId="0" fontId="1" fillId="7" borderId="5" xfId="0" applyFont="1" applyFill="1" applyBorder="1" applyAlignment="1" applyProtection="1">
      <alignment vertical="top" wrapText="1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1" fillId="0" borderId="0" xfId="0" applyFont="1" applyProtection="1"/>
    <xf numFmtId="0" fontId="0" fillId="0" borderId="1" xfId="0" applyBorder="1" applyAlignment="1" applyProtection="1">
      <alignment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0" fillId="0" borderId="17" xfId="0" applyBorder="1" applyAlignment="1" applyProtection="1"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6" fillId="12" borderId="18" xfId="0" applyFont="1" applyFill="1" applyBorder="1" applyAlignment="1">
      <alignment horizontal="center" vertical="center"/>
    </xf>
    <xf numFmtId="0" fontId="6" fillId="12" borderId="18" xfId="0" applyFont="1" applyFill="1" applyBorder="1" applyAlignment="1">
      <alignment horizontal="center" vertical="center" wrapText="1"/>
    </xf>
    <xf numFmtId="4" fontId="6" fillId="12" borderId="18" xfId="0" applyNumberFormat="1" applyFont="1" applyFill="1" applyBorder="1" applyAlignment="1">
      <alignment horizontal="center" vertical="center" wrapText="1"/>
    </xf>
    <xf numFmtId="4" fontId="6" fillId="12" borderId="18" xfId="0" applyNumberFormat="1" applyFont="1" applyFill="1" applyBorder="1" applyAlignment="1">
      <alignment horizontal="center" vertical="center"/>
    </xf>
    <xf numFmtId="0" fontId="0" fillId="12" borderId="18" xfId="0" applyFont="1" applyFill="1" applyBorder="1"/>
    <xf numFmtId="4" fontId="0" fillId="12" borderId="18" xfId="0" applyNumberFormat="1" applyFont="1" applyFill="1" applyBorder="1" applyAlignment="1">
      <alignment horizontal="center"/>
    </xf>
    <xf numFmtId="4" fontId="0" fillId="12" borderId="18" xfId="0" applyNumberFormat="1" applyFill="1" applyBorder="1" applyAlignment="1">
      <alignment horizontal="center"/>
    </xf>
    <xf numFmtId="1" fontId="6" fillId="12" borderId="18" xfId="0" applyNumberFormat="1" applyFont="1" applyFill="1" applyBorder="1" applyAlignment="1">
      <alignment horizontal="center"/>
    </xf>
    <xf numFmtId="0" fontId="0" fillId="12" borderId="0" xfId="0" applyFill="1"/>
    <xf numFmtId="3" fontId="0" fillId="12" borderId="0" xfId="0" applyNumberFormat="1" applyFill="1" applyAlignment="1">
      <alignment horizontal="center"/>
    </xf>
    <xf numFmtId="4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center"/>
    </xf>
    <xf numFmtId="0" fontId="6" fillId="12" borderId="0" xfId="0" applyFont="1" applyFill="1"/>
    <xf numFmtId="3" fontId="6" fillId="12" borderId="18" xfId="0" applyNumberFormat="1" applyFont="1" applyFill="1" applyBorder="1" applyAlignment="1">
      <alignment horizontal="center" vertical="center"/>
    </xf>
    <xf numFmtId="0" fontId="0" fillId="12" borderId="0" xfId="0" applyFill="1" applyAlignment="1">
      <alignment horizontal="left"/>
    </xf>
    <xf numFmtId="1" fontId="6" fillId="16" borderId="19" xfId="0" applyNumberFormat="1" applyFont="1" applyFill="1" applyBorder="1" applyAlignment="1">
      <alignment horizontal="center"/>
    </xf>
    <xf numFmtId="0" fontId="0" fillId="0" borderId="0" xfId="0" applyAlignment="1"/>
    <xf numFmtId="0" fontId="6" fillId="12" borderId="18" xfId="0" applyFont="1" applyFill="1" applyBorder="1" applyAlignment="1">
      <alignment horizontal="center" vertical="center" wrapText="1"/>
    </xf>
    <xf numFmtId="0" fontId="6" fillId="12" borderId="18" xfId="0" applyFont="1" applyFill="1" applyBorder="1" applyAlignment="1">
      <alignment horizontal="left" vertical="center" wrapText="1"/>
    </xf>
    <xf numFmtId="0" fontId="6" fillId="12" borderId="18" xfId="0" applyFont="1" applyFill="1" applyBorder="1" applyAlignment="1">
      <alignment horizontal="center" vertical="center"/>
    </xf>
    <xf numFmtId="0" fontId="8" fillId="17" borderId="0" xfId="0" applyFont="1" applyFill="1"/>
    <xf numFmtId="0" fontId="0" fillId="17" borderId="0" xfId="0" applyFill="1"/>
    <xf numFmtId="0" fontId="0" fillId="17" borderId="0" xfId="0" applyFill="1" applyAlignment="1">
      <alignment horizontal="center"/>
    </xf>
    <xf numFmtId="4" fontId="0" fillId="17" borderId="0" xfId="0" applyNumberFormat="1" applyFill="1" applyAlignment="1">
      <alignment horizontal="center"/>
    </xf>
    <xf numFmtId="0" fontId="7" fillId="0" borderId="0" xfId="0" applyFont="1"/>
    <xf numFmtId="0" fontId="7" fillId="18" borderId="0" xfId="0" applyFont="1" applyFill="1" applyAlignment="1">
      <alignment vertical="top"/>
    </xf>
    <xf numFmtId="0" fontId="6" fillId="12" borderId="18" xfId="0" applyFont="1" applyFill="1" applyBorder="1" applyAlignment="1">
      <alignment horizontal="center" vertical="center" wrapText="1"/>
    </xf>
    <xf numFmtId="0" fontId="6" fillId="12" borderId="18" xfId="0" applyFont="1" applyFill="1" applyBorder="1" applyAlignment="1">
      <alignment horizontal="center" vertical="center"/>
    </xf>
    <xf numFmtId="0" fontId="6" fillId="12" borderId="18" xfId="0" applyFont="1" applyFill="1" applyBorder="1" applyAlignment="1">
      <alignment horizontal="left" vertical="center" wrapText="1"/>
    </xf>
    <xf numFmtId="0" fontId="1" fillId="0" borderId="0" xfId="0" applyFont="1" applyFill="1"/>
    <xf numFmtId="0" fontId="0" fillId="0" borderId="0" xfId="0" applyFill="1"/>
    <xf numFmtId="0" fontId="7" fillId="0" borderId="0" xfId="0" applyFont="1" applyFill="1"/>
    <xf numFmtId="0" fontId="0" fillId="0" borderId="0" xfId="0" applyFill="1" applyAlignment="1">
      <alignment vertical="center"/>
    </xf>
    <xf numFmtId="0" fontId="6" fillId="13" borderId="0" xfId="0" applyFont="1" applyFill="1" applyAlignment="1">
      <alignment horizontal="center" vertical="center" wrapText="1"/>
    </xf>
    <xf numFmtId="3" fontId="0" fillId="14" borderId="18" xfId="0" applyNumberFormat="1" applyFill="1" applyBorder="1" applyAlignment="1" applyProtection="1">
      <alignment horizontal="center"/>
      <protection locked="0"/>
    </xf>
    <xf numFmtId="3" fontId="0" fillId="0" borderId="18" xfId="0" applyNumberFormat="1" applyFont="1" applyFill="1" applyBorder="1" applyAlignment="1" applyProtection="1">
      <alignment horizontal="center" vertical="center"/>
      <protection locked="0"/>
    </xf>
    <xf numFmtId="3" fontId="0" fillId="0" borderId="18" xfId="0" applyNumberFormat="1" applyFill="1" applyBorder="1" applyAlignment="1" applyProtection="1">
      <alignment horizontal="center"/>
      <protection locked="0"/>
    </xf>
    <xf numFmtId="0" fontId="0" fillId="0" borderId="18" xfId="0" applyFont="1" applyFill="1" applyBorder="1" applyAlignment="1" applyProtection="1">
      <alignment horizontal="center" vertical="center" wrapText="1"/>
      <protection locked="0"/>
    </xf>
    <xf numFmtId="0" fontId="1" fillId="5" borderId="23" xfId="0" applyFont="1" applyFill="1" applyBorder="1" applyAlignment="1" applyProtection="1">
      <alignment vertical="top" wrapText="1"/>
    </xf>
    <xf numFmtId="0" fontId="1" fillId="7" borderId="23" xfId="0" applyFont="1" applyFill="1" applyBorder="1" applyAlignment="1" applyProtection="1">
      <alignment vertical="top" wrapText="1"/>
    </xf>
    <xf numFmtId="0" fontId="1" fillId="10" borderId="15" xfId="0" applyFont="1" applyFill="1" applyBorder="1" applyAlignment="1" applyProtection="1">
      <alignment horizontal="left" vertical="top" wrapText="1"/>
    </xf>
    <xf numFmtId="0" fontId="1" fillId="10" borderId="16" xfId="0" applyFont="1" applyFill="1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  <xf numFmtId="0" fontId="1" fillId="6" borderId="9" xfId="0" applyFont="1" applyFill="1" applyBorder="1" applyAlignment="1" applyProtection="1">
      <alignment horizontal="left" vertical="top" wrapText="1"/>
    </xf>
    <xf numFmtId="0" fontId="1" fillId="6" borderId="10" xfId="0" applyFont="1" applyFill="1" applyBorder="1" applyAlignment="1" applyProtection="1">
      <alignment horizontal="left" vertical="top" wrapText="1"/>
    </xf>
    <xf numFmtId="0" fontId="1" fillId="6" borderId="22" xfId="0" applyFont="1" applyFill="1" applyBorder="1" applyAlignment="1" applyProtection="1">
      <alignment horizontal="left" vertical="top" wrapText="1"/>
    </xf>
    <xf numFmtId="0" fontId="1" fillId="6" borderId="11" xfId="0" applyFont="1" applyFill="1" applyBorder="1" applyAlignment="1" applyProtection="1">
      <alignment horizontal="left" vertical="top" wrapText="1"/>
    </xf>
    <xf numFmtId="0" fontId="1" fillId="9" borderId="9" xfId="0" applyFont="1" applyFill="1" applyBorder="1" applyAlignment="1" applyProtection="1">
      <alignment horizontal="left" vertical="top" wrapText="1"/>
    </xf>
    <xf numFmtId="0" fontId="1" fillId="9" borderId="10" xfId="0" applyFont="1" applyFill="1" applyBorder="1" applyAlignment="1" applyProtection="1">
      <alignment horizontal="left" vertical="top" wrapText="1"/>
    </xf>
    <xf numFmtId="0" fontId="1" fillId="9" borderId="11" xfId="0" applyFont="1" applyFill="1" applyBorder="1" applyAlignment="1" applyProtection="1">
      <alignment horizontal="left" vertical="top" wrapText="1"/>
    </xf>
    <xf numFmtId="0" fontId="1" fillId="4" borderId="12" xfId="0" applyFont="1" applyFill="1" applyBorder="1" applyAlignment="1" applyProtection="1">
      <alignment horizontal="left" vertical="top" wrapText="1"/>
    </xf>
    <xf numFmtId="0" fontId="1" fillId="4" borderId="2" xfId="0" applyFont="1" applyFill="1" applyBorder="1" applyAlignment="1" applyProtection="1">
      <alignment horizontal="left" vertical="top" wrapText="1"/>
    </xf>
    <xf numFmtId="0" fontId="1" fillId="4" borderId="13" xfId="0" applyFont="1" applyFill="1" applyBorder="1" applyAlignment="1" applyProtection="1">
      <alignment horizontal="left" vertical="top" wrapText="1"/>
    </xf>
    <xf numFmtId="0" fontId="1" fillId="8" borderId="6" xfId="0" applyFont="1" applyFill="1" applyBorder="1" applyAlignment="1" applyProtection="1">
      <alignment horizontal="left" vertical="top" wrapText="1"/>
    </xf>
    <xf numFmtId="0" fontId="1" fillId="8" borderId="7" xfId="0" applyFont="1" applyFill="1" applyBorder="1" applyAlignment="1" applyProtection="1">
      <alignment horizontal="left" vertical="top" wrapText="1"/>
    </xf>
    <xf numFmtId="0" fontId="1" fillId="8" borderId="8" xfId="0" applyFont="1" applyFill="1" applyBorder="1" applyAlignment="1" applyProtection="1">
      <alignment horizontal="left" vertical="top" wrapText="1"/>
    </xf>
    <xf numFmtId="3" fontId="6" fillId="15" borderId="18" xfId="0" applyNumberFormat="1" applyFont="1" applyFill="1" applyBorder="1" applyAlignment="1">
      <alignment horizontal="center" vertical="center"/>
    </xf>
    <xf numFmtId="0" fontId="0" fillId="12" borderId="18" xfId="0" applyFont="1" applyFill="1" applyBorder="1" applyAlignment="1">
      <alignment horizontal="left" vertical="center"/>
    </xf>
    <xf numFmtId="0" fontId="6" fillId="12" borderId="18" xfId="0" applyFont="1" applyFill="1" applyBorder="1" applyAlignment="1">
      <alignment horizontal="left" vertical="center" wrapText="1"/>
    </xf>
    <xf numFmtId="0" fontId="6" fillId="12" borderId="18" xfId="0" applyFont="1" applyFill="1" applyBorder="1" applyAlignment="1">
      <alignment horizontal="center" vertical="center" wrapText="1"/>
    </xf>
    <xf numFmtId="0" fontId="0" fillId="11" borderId="20" xfId="0" applyFill="1" applyBorder="1" applyAlignment="1">
      <alignment horizontal="center" vertical="center" wrapText="1"/>
    </xf>
    <xf numFmtId="0" fontId="0" fillId="11" borderId="21" xfId="0" applyFill="1" applyBorder="1" applyAlignment="1">
      <alignment horizontal="center" vertical="center" wrapText="1"/>
    </xf>
    <xf numFmtId="4" fontId="0" fillId="15" borderId="18" xfId="0" applyNumberFormat="1" applyFont="1" applyFill="1" applyBorder="1" applyAlignment="1">
      <alignment horizontal="center" vertical="center"/>
    </xf>
    <xf numFmtId="0" fontId="0" fillId="12" borderId="18" xfId="0" applyFont="1" applyFill="1" applyBorder="1" applyAlignment="1">
      <alignment horizontal="left" vertical="center" wrapText="1"/>
    </xf>
    <xf numFmtId="0" fontId="6" fillId="12" borderId="19" xfId="0" applyFont="1" applyFill="1" applyBorder="1" applyAlignment="1">
      <alignment horizontal="left" vertical="center"/>
    </xf>
    <xf numFmtId="3" fontId="0" fillId="20" borderId="21" xfId="0" applyNumberFormat="1" applyFont="1" applyFill="1" applyBorder="1" applyAlignment="1">
      <alignment horizontal="center" vertical="center" wrapText="1"/>
    </xf>
    <xf numFmtId="0" fontId="0" fillId="19" borderId="0" xfId="0" applyFill="1" applyAlignment="1">
      <alignment horizontal="center" vertical="top"/>
    </xf>
    <xf numFmtId="0" fontId="6" fillId="12" borderId="18" xfId="0" applyFont="1" applyFill="1" applyBorder="1" applyAlignment="1">
      <alignment horizontal="left" vertical="center"/>
    </xf>
    <xf numFmtId="0" fontId="6" fillId="12" borderId="1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674370</xdr:colOff>
      <xdr:row>0</xdr:row>
      <xdr:rowOff>222250</xdr:rowOff>
    </xdr:from>
    <xdr:to>
      <xdr:col>3</xdr:col>
      <xdr:colOff>1283970</xdr:colOff>
      <xdr:row>0</xdr:row>
      <xdr:rowOff>900430</xdr:rowOff>
    </xdr:to>
    <xdr:pic>
      <xdr:nvPicPr>
        <xdr:cNvPr id="2" name="Obrázek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" y="222250"/>
          <a:ext cx="4711700" cy="67818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110490</xdr:colOff>
      <xdr:row>0</xdr:row>
      <xdr:rowOff>222250</xdr:rowOff>
    </xdr:from>
    <xdr:to>
      <xdr:col>5</xdr:col>
      <xdr:colOff>194310</xdr:colOff>
      <xdr:row>0</xdr:row>
      <xdr:rowOff>900430</xdr:rowOff>
    </xdr:to>
    <xdr:pic>
      <xdr:nvPicPr>
        <xdr:cNvPr id="3" name="Obrázek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2440" y="222250"/>
          <a:ext cx="890270" cy="67818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685800</xdr:colOff>
      <xdr:row>0</xdr:row>
      <xdr:rowOff>215900</xdr:rowOff>
    </xdr:from>
    <xdr:to>
      <xdr:col>3</xdr:col>
      <xdr:colOff>1295400</xdr:colOff>
      <xdr:row>0</xdr:row>
      <xdr:rowOff>894080</xdr:rowOff>
    </xdr:to>
    <xdr:pic>
      <xdr:nvPicPr>
        <xdr:cNvPr id="4" name="Obrázek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15900"/>
          <a:ext cx="4711700" cy="67818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121920</xdr:colOff>
      <xdr:row>0</xdr:row>
      <xdr:rowOff>215900</xdr:rowOff>
    </xdr:from>
    <xdr:to>
      <xdr:col>5</xdr:col>
      <xdr:colOff>205740</xdr:colOff>
      <xdr:row>0</xdr:row>
      <xdr:rowOff>894080</xdr:rowOff>
    </xdr:to>
    <xdr:pic>
      <xdr:nvPicPr>
        <xdr:cNvPr id="5" name="Obrázek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3870" y="215900"/>
          <a:ext cx="890270" cy="67818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692150</xdr:colOff>
      <xdr:row>0</xdr:row>
      <xdr:rowOff>209550</xdr:rowOff>
    </xdr:from>
    <xdr:to>
      <xdr:col>3</xdr:col>
      <xdr:colOff>1301750</xdr:colOff>
      <xdr:row>0</xdr:row>
      <xdr:rowOff>887730</xdr:rowOff>
    </xdr:to>
    <xdr:pic>
      <xdr:nvPicPr>
        <xdr:cNvPr id="2" name="Obrázek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150" y="209550"/>
          <a:ext cx="4711700" cy="67818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128270</xdr:colOff>
      <xdr:row>0</xdr:row>
      <xdr:rowOff>209550</xdr:rowOff>
    </xdr:from>
    <xdr:to>
      <xdr:col>5</xdr:col>
      <xdr:colOff>212090</xdr:colOff>
      <xdr:row>0</xdr:row>
      <xdr:rowOff>887730</xdr:rowOff>
    </xdr:to>
    <xdr:pic>
      <xdr:nvPicPr>
        <xdr:cNvPr id="3" name="Obrázek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0220" y="209550"/>
          <a:ext cx="890270" cy="67818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Y3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ColWidth="8.5703125" defaultRowHeight="15"/>
  <cols>
    <col min="1" max="1" width="21.5703125" style="15" customWidth="1"/>
    <col min="2" max="4" width="23.140625" style="15" customWidth="1"/>
    <col min="5" max="5" width="46.140625" style="15" customWidth="1"/>
    <col min="6" max="8" width="23.140625" style="15" customWidth="1"/>
    <col min="9" max="11" width="21.42578125" style="15" customWidth="1"/>
    <col min="12" max="12" width="42.85546875" style="15" customWidth="1"/>
    <col min="13" max="16" width="21.42578125" style="15" customWidth="1"/>
    <col min="17" max="17" width="39.140625" style="15" customWidth="1"/>
    <col min="18" max="18" width="38.42578125" style="15" customWidth="1"/>
    <col min="19" max="20" width="18" style="15" customWidth="1"/>
    <col min="21" max="21" width="36" style="15" customWidth="1"/>
    <col min="22" max="22" width="35.85546875" style="15" customWidth="1"/>
    <col min="23" max="23" width="36.140625" style="15" customWidth="1"/>
    <col min="24" max="24" width="18" style="15" customWidth="1"/>
    <col min="25" max="25" width="18.140625" style="15" customWidth="1"/>
    <col min="26" max="39" width="18" style="15" customWidth="1"/>
    <col min="40" max="16384" width="8.5703125" style="15"/>
  </cols>
  <sheetData>
    <row r="1" spans="1:25" s="1" customFormat="1" ht="18.600000000000001" customHeight="1" thickBot="1">
      <c r="A1" s="64" t="s">
        <v>17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</row>
    <row r="2" spans="1:25" s="1" customFormat="1" ht="29.1" customHeight="1">
      <c r="A2" s="74" t="s">
        <v>18</v>
      </c>
      <c r="B2" s="75"/>
      <c r="C2" s="75"/>
      <c r="D2" s="75"/>
      <c r="E2" s="75"/>
      <c r="F2" s="75"/>
      <c r="G2" s="76"/>
      <c r="H2" s="67" t="s">
        <v>16</v>
      </c>
      <c r="I2" s="68"/>
      <c r="J2" s="68"/>
      <c r="K2" s="68"/>
      <c r="L2" s="68"/>
      <c r="M2" s="68"/>
      <c r="N2" s="69"/>
      <c r="O2" s="70"/>
      <c r="P2" s="71" t="s">
        <v>15</v>
      </c>
      <c r="Q2" s="72"/>
      <c r="R2" s="73"/>
      <c r="S2" s="77" t="s">
        <v>124</v>
      </c>
      <c r="T2" s="78"/>
      <c r="U2" s="78"/>
      <c r="V2" s="78"/>
      <c r="W2" s="78"/>
      <c r="X2" s="78"/>
      <c r="Y2" s="79"/>
    </row>
    <row r="3" spans="1:25" s="1" customFormat="1" ht="94.5" customHeight="1" thickBot="1">
      <c r="A3" s="2" t="s">
        <v>19</v>
      </c>
      <c r="B3" s="3" t="s">
        <v>0</v>
      </c>
      <c r="C3" s="3" t="s">
        <v>1</v>
      </c>
      <c r="D3" s="3" t="s">
        <v>130</v>
      </c>
      <c r="E3" s="3" t="s">
        <v>2</v>
      </c>
      <c r="F3" s="3" t="s">
        <v>8</v>
      </c>
      <c r="G3" s="4" t="s">
        <v>28</v>
      </c>
      <c r="H3" s="5" t="s">
        <v>9</v>
      </c>
      <c r="I3" s="6" t="s">
        <v>3</v>
      </c>
      <c r="J3" s="6" t="s">
        <v>7</v>
      </c>
      <c r="K3" s="6" t="s">
        <v>131</v>
      </c>
      <c r="L3" s="6" t="s">
        <v>122</v>
      </c>
      <c r="M3" s="6" t="s">
        <v>13</v>
      </c>
      <c r="N3" s="62" t="s">
        <v>4</v>
      </c>
      <c r="O3" s="7" t="s">
        <v>121</v>
      </c>
      <c r="P3" s="8" t="s">
        <v>14</v>
      </c>
      <c r="Q3" s="9" t="s">
        <v>11</v>
      </c>
      <c r="R3" s="10" t="s">
        <v>123</v>
      </c>
      <c r="S3" s="11" t="s">
        <v>6</v>
      </c>
      <c r="T3" s="12" t="s">
        <v>5</v>
      </c>
      <c r="U3" s="12" t="s">
        <v>12</v>
      </c>
      <c r="V3" s="12" t="s">
        <v>127</v>
      </c>
      <c r="W3" s="13" t="s">
        <v>125</v>
      </c>
      <c r="X3" s="63" t="s">
        <v>10</v>
      </c>
      <c r="Y3" s="14" t="s">
        <v>126</v>
      </c>
    </row>
    <row r="4" spans="1:25">
      <c r="A4" s="19"/>
      <c r="B4" s="20"/>
      <c r="C4" s="20"/>
      <c r="D4" s="20"/>
      <c r="E4" s="20"/>
    </row>
    <row r="5" spans="1:25">
      <c r="A5" s="19"/>
      <c r="B5" s="20"/>
      <c r="C5" s="20"/>
      <c r="D5" s="20"/>
      <c r="E5" s="20"/>
    </row>
    <row r="6" spans="1:25">
      <c r="A6" s="19"/>
    </row>
    <row r="7" spans="1:25">
      <c r="A7" s="19"/>
    </row>
    <row r="8" spans="1:25" ht="16.350000000000001" customHeight="1">
      <c r="A8" s="16"/>
      <c r="B8" s="16"/>
      <c r="C8" s="16"/>
      <c r="D8" s="16"/>
      <c r="E8" s="16"/>
      <c r="F8" s="16"/>
    </row>
    <row r="9" spans="1:25" ht="14.85" customHeight="1">
      <c r="B9" s="16"/>
      <c r="C9" s="16"/>
      <c r="D9" s="16"/>
      <c r="E9" s="16"/>
      <c r="F9" s="16"/>
    </row>
    <row r="10" spans="1:25">
      <c r="B10" s="21"/>
      <c r="C10" s="21"/>
      <c r="D10" s="21"/>
      <c r="E10" s="21"/>
      <c r="F10" s="21"/>
    </row>
    <row r="11" spans="1:25">
      <c r="A11" s="21"/>
      <c r="B11" s="21"/>
      <c r="C11" s="21"/>
      <c r="D11" s="21"/>
      <c r="E11" s="21"/>
      <c r="F11" s="21"/>
    </row>
    <row r="12" spans="1:25">
      <c r="A12" s="21"/>
      <c r="B12" s="21"/>
      <c r="C12" s="21"/>
      <c r="D12" s="21"/>
      <c r="E12" s="21"/>
      <c r="F12" s="21"/>
    </row>
    <row r="13" spans="1:25">
      <c r="A13" s="21"/>
      <c r="B13" s="21"/>
      <c r="C13" s="21"/>
      <c r="D13" s="21"/>
      <c r="E13" s="21"/>
      <c r="F13" s="21"/>
    </row>
    <row r="14" spans="1:25">
      <c r="A14" s="21"/>
      <c r="B14" s="21"/>
      <c r="C14" s="21"/>
      <c r="D14" s="21"/>
      <c r="E14" s="21"/>
      <c r="F14" s="21"/>
    </row>
    <row r="15" spans="1:25" ht="14.85" customHeight="1">
      <c r="A15" s="16"/>
      <c r="B15" s="16"/>
      <c r="C15" s="16"/>
      <c r="D15" s="16"/>
      <c r="E15" s="16"/>
    </row>
    <row r="16" spans="1:25">
      <c r="A16" s="16"/>
      <c r="B16" s="16"/>
      <c r="C16" s="16"/>
      <c r="D16" s="16"/>
      <c r="E16" s="16"/>
      <c r="F16" s="16"/>
    </row>
    <row r="17" spans="1:25">
      <c r="A17" s="16"/>
      <c r="B17" s="16"/>
      <c r="C17" s="16"/>
      <c r="D17" s="16"/>
      <c r="E17" s="16"/>
      <c r="F17" s="16"/>
    </row>
    <row r="18" spans="1:25">
      <c r="A18" s="16"/>
      <c r="B18" s="16"/>
      <c r="C18" s="16"/>
      <c r="D18" s="16"/>
      <c r="E18" s="16"/>
      <c r="F18" s="16"/>
    </row>
    <row r="19" spans="1:25">
      <c r="A19" s="16"/>
      <c r="B19" s="16"/>
      <c r="C19" s="16"/>
      <c r="D19" s="16"/>
      <c r="E19" s="16"/>
      <c r="F19" s="16"/>
    </row>
    <row r="20" spans="1:25">
      <c r="A20" s="16"/>
      <c r="B20" s="16"/>
      <c r="C20" s="16"/>
      <c r="D20" s="16"/>
      <c r="E20" s="16"/>
      <c r="F20" s="16"/>
    </row>
    <row r="21" spans="1:25">
      <c r="A21" s="16"/>
      <c r="B21" s="16"/>
      <c r="C21" s="16"/>
      <c r="D21" s="16"/>
      <c r="E21" s="16"/>
      <c r="F21" s="16"/>
    </row>
    <row r="22" spans="1:25">
      <c r="A22" s="16"/>
      <c r="B22" s="16"/>
      <c r="C22" s="16"/>
      <c r="D22" s="16"/>
      <c r="E22" s="16"/>
      <c r="F22" s="16"/>
    </row>
    <row r="23" spans="1:25">
      <c r="A23" s="16"/>
      <c r="B23" s="16"/>
      <c r="C23" s="16"/>
      <c r="D23" s="16"/>
      <c r="E23" s="16"/>
      <c r="F23" s="16"/>
    </row>
    <row r="24" spans="1:25">
      <c r="A24" s="16"/>
      <c r="B24" s="16"/>
      <c r="C24" s="16"/>
      <c r="D24" s="16"/>
      <c r="E24" s="16"/>
      <c r="F24" s="16"/>
    </row>
    <row r="25" spans="1:25" ht="13.5" customHeight="1" thickBot="1">
      <c r="A25" s="22"/>
      <c r="B25" s="22"/>
      <c r="C25" s="22"/>
      <c r="D25" s="22"/>
      <c r="E25" s="22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</row>
    <row r="26" spans="1:25" s="1" customFormat="1" ht="15.75" thickTop="1">
      <c r="A26" s="66" t="s">
        <v>20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</row>
    <row r="27" spans="1:25" s="1" customFormat="1" hidden="1">
      <c r="A27" s="17" t="s">
        <v>26</v>
      </c>
      <c r="B27" s="1" t="s">
        <v>21</v>
      </c>
      <c r="C27" s="1" t="s">
        <v>25</v>
      </c>
      <c r="D27" s="1" t="s">
        <v>128</v>
      </c>
    </row>
    <row r="28" spans="1:25" s="1" customFormat="1" ht="15" hidden="1" customHeight="1">
      <c r="A28" s="18" t="s">
        <v>27</v>
      </c>
      <c r="B28" s="1" t="s">
        <v>23</v>
      </c>
      <c r="C28" s="1" t="s">
        <v>29</v>
      </c>
      <c r="D28" s="1" t="s">
        <v>129</v>
      </c>
    </row>
    <row r="29" spans="1:25" s="1" customFormat="1" ht="17.100000000000001" hidden="1" customHeight="1">
      <c r="B29" s="1" t="s">
        <v>24</v>
      </c>
      <c r="C29" s="1" t="s">
        <v>30</v>
      </c>
    </row>
    <row r="30" spans="1:25" s="1" customFormat="1" ht="17.100000000000001" hidden="1" customHeight="1">
      <c r="B30" s="1" t="s">
        <v>22</v>
      </c>
      <c r="C30" s="1" t="s">
        <v>31</v>
      </c>
    </row>
    <row r="31" spans="1:25" s="1" customFormat="1" ht="16.350000000000001" hidden="1" customHeight="1">
      <c r="C31" s="1" t="s">
        <v>32</v>
      </c>
    </row>
    <row r="32" spans="1:25" s="1" customFormat="1" ht="16.350000000000001" hidden="1" customHeight="1">
      <c r="C32" s="1" t="s">
        <v>33</v>
      </c>
    </row>
    <row r="33" spans="3:3" s="1" customFormat="1" ht="17.100000000000001" hidden="1" customHeight="1">
      <c r="C33" s="1" t="s">
        <v>34</v>
      </c>
    </row>
  </sheetData>
  <sheetProtection password="94C0" sheet="1" objects="1" scenarios="1" formatColumns="0" formatRows="0" insertRows="0" selectLockedCells="1"/>
  <protectedRanges>
    <protectedRange password="CD18" sqref="Z26:XFD33 A26:K33 L26:L33 M26:P33 Q26:V33 Y26:Y33 W26:X33" name="Oblast1"/>
  </protectedRanges>
  <mergeCells count="6">
    <mergeCell ref="A1:Y1"/>
    <mergeCell ref="A26:Y26"/>
    <mergeCell ref="H2:O2"/>
    <mergeCell ref="P2:R2"/>
    <mergeCell ref="A2:G2"/>
    <mergeCell ref="S2:Y2"/>
  </mergeCells>
  <dataValidations count="4">
    <dataValidation type="list" allowBlank="1" showInputMessage="1" showErrorMessage="1" sqref="F4:F25">
      <formula1>$B$27:$B$30</formula1>
    </dataValidation>
    <dataValidation type="list" allowBlank="1" showInputMessage="1" showErrorMessage="1" sqref="A4:A25">
      <formula1>$A$27:$A$28</formula1>
    </dataValidation>
    <dataValidation type="list" allowBlank="1" showInputMessage="1" showErrorMessage="1" sqref="K4:K25">
      <formula1>$C$27:$C$33</formula1>
    </dataValidation>
    <dataValidation type="list" allowBlank="1" showInputMessage="1" showErrorMessage="1" sqref="V4:V25">
      <formula1>$D$27:$D$28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"/>
  <dimension ref="A1:L73"/>
  <sheetViews>
    <sheetView workbookViewId="0">
      <selection activeCell="C5" sqref="C5"/>
    </sheetView>
  </sheetViews>
  <sheetFormatPr defaultColWidth="11.5703125" defaultRowHeight="15"/>
  <cols>
    <col min="1" max="1" width="24.85546875" style="32" customWidth="1"/>
    <col min="2" max="2" width="17.85546875" style="32" customWidth="1"/>
    <col min="3" max="3" width="16.140625" style="35" customWidth="1"/>
    <col min="4" max="4" width="19.140625" style="35" customWidth="1"/>
    <col min="5" max="6" width="11.5703125" style="34"/>
    <col min="7" max="7" width="11.5703125" style="35"/>
  </cols>
  <sheetData>
    <row r="1" spans="1:8" ht="87.6" customHeight="1">
      <c r="A1" s="90"/>
      <c r="B1" s="90"/>
      <c r="C1" s="90"/>
      <c r="D1" s="90"/>
      <c r="E1" s="90"/>
      <c r="F1" s="90"/>
      <c r="G1" s="90"/>
      <c r="H1" s="57" t="s">
        <v>43</v>
      </c>
    </row>
    <row r="2" spans="1:8">
      <c r="A2" s="44" t="s">
        <v>111</v>
      </c>
      <c r="B2" s="45"/>
      <c r="C2" s="46"/>
      <c r="D2" s="46"/>
      <c r="E2" s="47"/>
      <c r="F2" s="47"/>
      <c r="G2" s="46"/>
      <c r="H2" s="49"/>
    </row>
    <row r="3" spans="1:8">
      <c r="A3" s="91" t="s">
        <v>35</v>
      </c>
      <c r="B3" s="91"/>
      <c r="C3" s="91"/>
      <c r="D3" s="91"/>
      <c r="E3" s="91"/>
      <c r="F3" s="91"/>
      <c r="G3" s="91"/>
      <c r="H3" s="49"/>
    </row>
    <row r="4" spans="1:8" ht="38.25">
      <c r="A4" s="43" t="s">
        <v>36</v>
      </c>
      <c r="B4" s="41" t="s">
        <v>37</v>
      </c>
      <c r="C4" s="41" t="s">
        <v>38</v>
      </c>
      <c r="D4" s="41" t="s">
        <v>39</v>
      </c>
      <c r="E4" s="26" t="s">
        <v>40</v>
      </c>
      <c r="F4" s="27" t="s">
        <v>41</v>
      </c>
      <c r="G4" s="41" t="s">
        <v>42</v>
      </c>
    </row>
    <row r="5" spans="1:8" ht="17.45" customHeight="1">
      <c r="A5" s="92" t="s">
        <v>44</v>
      </c>
      <c r="B5" s="28" t="s">
        <v>118</v>
      </c>
      <c r="C5" s="58">
        <v>3000000</v>
      </c>
      <c r="D5" s="83"/>
      <c r="E5" s="83"/>
      <c r="F5" s="83"/>
      <c r="G5" s="83"/>
    </row>
    <row r="6" spans="1:8">
      <c r="A6" s="92"/>
      <c r="B6" s="28" t="s">
        <v>117</v>
      </c>
      <c r="C6" s="58">
        <v>500000</v>
      </c>
      <c r="D6" s="83"/>
      <c r="E6" s="83"/>
      <c r="F6" s="83"/>
      <c r="G6" s="83"/>
    </row>
    <row r="7" spans="1:8">
      <c r="A7" s="92"/>
      <c r="B7" s="28" t="s">
        <v>116</v>
      </c>
      <c r="C7" s="58">
        <v>3000000</v>
      </c>
      <c r="D7" s="42" t="s">
        <v>44</v>
      </c>
      <c r="E7" s="29">
        <f>100-(((C7-C6)/(C5-C6))*100)</f>
        <v>0</v>
      </c>
      <c r="F7" s="30">
        <v>0.12</v>
      </c>
      <c r="G7" s="31">
        <f>E7*F7</f>
        <v>0</v>
      </c>
    </row>
    <row r="8" spans="1:8" ht="12.75" customHeight="1">
      <c r="A8" s="83" t="s">
        <v>109</v>
      </c>
      <c r="B8" s="28" t="s">
        <v>120</v>
      </c>
      <c r="C8" s="58">
        <v>80</v>
      </c>
      <c r="D8" s="83"/>
      <c r="E8" s="83"/>
      <c r="F8" s="83"/>
      <c r="G8" s="83"/>
    </row>
    <row r="9" spans="1:8">
      <c r="A9" s="83"/>
      <c r="B9" s="28" t="s">
        <v>119</v>
      </c>
      <c r="C9" s="58">
        <v>0</v>
      </c>
      <c r="D9" s="42" t="s">
        <v>109</v>
      </c>
      <c r="E9" s="29">
        <f>(C9^2)/(C8^2)*100</f>
        <v>0</v>
      </c>
      <c r="F9" s="30">
        <v>0.08</v>
      </c>
      <c r="G9" s="31">
        <f>E9*F9</f>
        <v>0</v>
      </c>
      <c r="H9" s="48"/>
    </row>
    <row r="10" spans="1:8" ht="12.75" customHeight="1">
      <c r="A10" s="83" t="s">
        <v>105</v>
      </c>
      <c r="B10" s="28" t="s">
        <v>106</v>
      </c>
      <c r="C10" s="58">
        <v>6</v>
      </c>
      <c r="D10" s="83"/>
      <c r="E10" s="83"/>
      <c r="F10" s="83"/>
      <c r="G10" s="83"/>
    </row>
    <row r="11" spans="1:8" ht="12.75" customHeight="1">
      <c r="A11" s="83"/>
      <c r="B11" s="28" t="s">
        <v>107</v>
      </c>
      <c r="C11" s="58">
        <v>80</v>
      </c>
      <c r="D11" s="83"/>
      <c r="E11" s="83"/>
      <c r="F11" s="83"/>
      <c r="G11" s="83"/>
    </row>
    <row r="12" spans="1:8">
      <c r="A12" s="83"/>
      <c r="B12" s="28" t="s">
        <v>108</v>
      </c>
      <c r="C12" s="58">
        <v>6</v>
      </c>
      <c r="D12" s="42" t="s">
        <v>110</v>
      </c>
      <c r="E12" s="29">
        <f>(C12-C10)/(C11-C10)*100</f>
        <v>0</v>
      </c>
      <c r="F12" s="30">
        <v>0.08</v>
      </c>
      <c r="G12" s="31">
        <f>E12*F12</f>
        <v>0</v>
      </c>
    </row>
    <row r="13" spans="1:8" ht="12.75" customHeight="1">
      <c r="A13" s="83" t="s">
        <v>48</v>
      </c>
      <c r="B13" s="28" t="s">
        <v>49</v>
      </c>
      <c r="C13" s="58">
        <v>6</v>
      </c>
      <c r="D13" s="83"/>
      <c r="E13" s="83"/>
      <c r="F13" s="83"/>
      <c r="G13" s="83"/>
    </row>
    <row r="14" spans="1:8" ht="12.75" customHeight="1">
      <c r="A14" s="83"/>
      <c r="B14" s="28" t="s">
        <v>50</v>
      </c>
      <c r="C14" s="58">
        <v>80</v>
      </c>
      <c r="D14" s="83"/>
      <c r="E14" s="83"/>
      <c r="F14" s="83"/>
      <c r="G14" s="83"/>
    </row>
    <row r="15" spans="1:8">
      <c r="A15" s="83"/>
      <c r="B15" s="28" t="s">
        <v>51</v>
      </c>
      <c r="C15" s="58">
        <v>6</v>
      </c>
      <c r="D15" s="42" t="s">
        <v>48</v>
      </c>
      <c r="E15" s="29">
        <f>(C15-C13)/(C14-C13)*100</f>
        <v>0</v>
      </c>
      <c r="F15" s="30">
        <v>0.08</v>
      </c>
      <c r="G15" s="31">
        <f>E15*F15</f>
        <v>0</v>
      </c>
    </row>
    <row r="16" spans="1:8" ht="12.75" customHeight="1">
      <c r="C16" s="33"/>
      <c r="D16" s="33"/>
    </row>
    <row r="17" spans="1:12" ht="12.75" customHeight="1">
      <c r="A17" s="36" t="s">
        <v>60</v>
      </c>
      <c r="C17" s="33"/>
      <c r="D17" s="33"/>
    </row>
    <row r="18" spans="1:12" ht="27.75" customHeight="1">
      <c r="A18" s="24" t="s">
        <v>36</v>
      </c>
      <c r="B18" s="82" t="s">
        <v>61</v>
      </c>
      <c r="C18" s="82"/>
      <c r="D18" s="37" t="s">
        <v>115</v>
      </c>
      <c r="E18" s="26" t="s">
        <v>112</v>
      </c>
      <c r="F18" s="27" t="s">
        <v>41</v>
      </c>
      <c r="G18" s="25" t="s">
        <v>42</v>
      </c>
      <c r="H18" s="53"/>
      <c r="I18" s="53"/>
      <c r="J18" s="53"/>
      <c r="K18" s="54"/>
      <c r="L18" s="54"/>
    </row>
    <row r="19" spans="1:12" ht="12.75" customHeight="1">
      <c r="A19" s="83" t="s">
        <v>62</v>
      </c>
      <c r="B19" s="81" t="s">
        <v>63</v>
      </c>
      <c r="C19" s="81">
        <v>50</v>
      </c>
      <c r="D19" s="59"/>
      <c r="E19" s="84" t="str">
        <f>IF(D19="",IF(D20="",IF(D21="","",0),IF(AND(D19="",D21=""),40,"CHYBA VYPLNĚNÍ")),IF(AND(D20="",D21=""),100,"CHYBA VYPLNĚNÍ"))</f>
        <v/>
      </c>
      <c r="F19" s="86">
        <v>0.12</v>
      </c>
      <c r="G19" s="80">
        <f>IF(E19="",0,E19*F19)</f>
        <v>0</v>
      </c>
      <c r="H19" s="54"/>
      <c r="I19" s="54"/>
      <c r="J19" s="54"/>
      <c r="K19" s="55"/>
      <c r="L19" s="54"/>
    </row>
    <row r="20" spans="1:12" ht="12.75" customHeight="1">
      <c r="A20" s="83"/>
      <c r="B20" s="81" t="s">
        <v>64</v>
      </c>
      <c r="C20" s="81">
        <v>30</v>
      </c>
      <c r="D20" s="59"/>
      <c r="E20" s="85"/>
      <c r="F20" s="86"/>
      <c r="G20" s="80"/>
      <c r="H20" s="54"/>
      <c r="I20" s="54"/>
      <c r="J20" s="54"/>
      <c r="K20" s="55"/>
      <c r="L20" s="54"/>
    </row>
    <row r="21" spans="1:12" ht="12.75" customHeight="1">
      <c r="A21" s="83"/>
      <c r="B21" s="81" t="s">
        <v>65</v>
      </c>
      <c r="C21" s="81">
        <v>0</v>
      </c>
      <c r="D21" s="59"/>
      <c r="E21" s="85"/>
      <c r="F21" s="86"/>
      <c r="G21" s="80"/>
      <c r="H21" s="54"/>
      <c r="I21" s="54"/>
      <c r="J21" s="54"/>
      <c r="K21" s="55"/>
      <c r="L21" s="54"/>
    </row>
    <row r="22" spans="1:12" ht="12.75" customHeight="1">
      <c r="A22" s="83" t="s">
        <v>66</v>
      </c>
      <c r="B22" s="87" t="s">
        <v>67</v>
      </c>
      <c r="C22" s="87">
        <v>50</v>
      </c>
      <c r="D22" s="59"/>
      <c r="E22" s="85" t="str">
        <f>IF(D22="",IF(D23="",IF(D24="","",0),IF(AND(D22="",D24=""),50,"CHYBA VYPLNĚNÍ")),IF(AND(D23="",D24=""),100,"CHYBA VYPLNĚNÍ"))</f>
        <v/>
      </c>
      <c r="F22" s="86">
        <v>0.04</v>
      </c>
      <c r="G22" s="80">
        <f>IF(E22="",0,E22*F22)</f>
        <v>0</v>
      </c>
      <c r="H22" s="54"/>
      <c r="I22" s="54"/>
      <c r="J22" s="56"/>
      <c r="K22" s="54"/>
      <c r="L22" s="54"/>
    </row>
    <row r="23" spans="1:12" ht="12.75" customHeight="1">
      <c r="A23" s="83"/>
      <c r="B23" s="81" t="s">
        <v>68</v>
      </c>
      <c r="C23" s="81">
        <v>30</v>
      </c>
      <c r="D23" s="59"/>
      <c r="E23" s="85"/>
      <c r="F23" s="86"/>
      <c r="G23" s="80"/>
      <c r="H23" s="54"/>
      <c r="I23" s="54"/>
      <c r="J23" s="56"/>
      <c r="K23" s="54"/>
      <c r="L23" s="54"/>
    </row>
    <row r="24" spans="1:12" ht="12.75" customHeight="1">
      <c r="A24" s="83"/>
      <c r="B24" s="87" t="s">
        <v>69</v>
      </c>
      <c r="C24" s="87">
        <v>0</v>
      </c>
      <c r="D24" s="59"/>
      <c r="E24" s="85"/>
      <c r="F24" s="86"/>
      <c r="G24" s="80"/>
      <c r="H24" s="54"/>
      <c r="I24" s="54"/>
      <c r="J24" s="56"/>
      <c r="K24" s="54"/>
      <c r="L24" s="54"/>
    </row>
    <row r="25" spans="1:12" ht="12.75" customHeight="1">
      <c r="A25" s="83" t="s">
        <v>70</v>
      </c>
      <c r="B25" s="81" t="s">
        <v>71</v>
      </c>
      <c r="C25" s="81"/>
      <c r="D25" s="60"/>
      <c r="E25" s="85" t="str">
        <f>IF(D25="",IF(D26="",IF(D27="",IF(D28="","",0),IF(AND(D25="",D26="",D28=""),40,"CHYBA VYPLNĚNÍ")),IF(AND(D25="",D27="",D28=""),70,"CHYBA VYPLNĚNÍ")),IF(AND(D26="",D27="",D28=""),100,"CHYBA VYPLNĚNÍ"))</f>
        <v/>
      </c>
      <c r="F25" s="86">
        <v>0.08</v>
      </c>
      <c r="G25" s="80">
        <f>IF(E25="",0,E25*F25)</f>
        <v>0</v>
      </c>
      <c r="H25" s="54"/>
      <c r="I25" s="54"/>
      <c r="J25" s="56"/>
      <c r="K25" s="54"/>
      <c r="L25" s="54"/>
    </row>
    <row r="26" spans="1:12" ht="12.75" customHeight="1">
      <c r="A26" s="83"/>
      <c r="B26" s="81" t="s">
        <v>72</v>
      </c>
      <c r="C26" s="81">
        <v>40</v>
      </c>
      <c r="D26" s="60"/>
      <c r="E26" s="85"/>
      <c r="F26" s="86"/>
      <c r="G26" s="80"/>
      <c r="H26" s="54"/>
      <c r="I26" s="54"/>
      <c r="J26" s="56"/>
      <c r="K26" s="54"/>
      <c r="L26" s="54"/>
    </row>
    <row r="27" spans="1:12" ht="12.75" customHeight="1">
      <c r="A27" s="83"/>
      <c r="B27" s="81" t="s">
        <v>73</v>
      </c>
      <c r="C27" s="81">
        <v>30</v>
      </c>
      <c r="D27" s="60"/>
      <c r="E27" s="85"/>
      <c r="F27" s="86"/>
      <c r="G27" s="80"/>
      <c r="H27" s="54"/>
      <c r="I27" s="54"/>
      <c r="J27" s="56"/>
      <c r="K27" s="54"/>
      <c r="L27" s="54"/>
    </row>
    <row r="28" spans="1:12">
      <c r="A28" s="83"/>
      <c r="B28" s="81" t="s">
        <v>74</v>
      </c>
      <c r="C28" s="81">
        <v>0</v>
      </c>
      <c r="D28" s="60"/>
      <c r="E28" s="85"/>
      <c r="F28" s="86"/>
      <c r="G28" s="80"/>
      <c r="H28" s="54"/>
      <c r="I28" s="54"/>
      <c r="J28" s="56"/>
      <c r="K28" s="54"/>
      <c r="L28" s="54"/>
    </row>
    <row r="29" spans="1:12">
      <c r="A29" s="83" t="s">
        <v>75</v>
      </c>
      <c r="B29" s="81" t="s">
        <v>76</v>
      </c>
      <c r="C29" s="81">
        <v>0</v>
      </c>
      <c r="D29" s="60"/>
      <c r="E29" s="85" t="str">
        <f>IF(D29="",IF(D30="",IF(D31="",IF(D32="",IF(D33="","",0),IF(AND(D29="",D30="",D31="",D33=""),20,"CHYBA VYPLNĚNÍ")),IF(AND(D29="",D30="",D32="",D33=""),40,"CHYBA VYPLNĚNÍ")),IF(AND(D29="",D31="",D32="",D33=""),60,"CHYBA VYPLNĚNÍ")),IF(AND(D30="",D31="",D32="",D33=""),100,"CHYBA VYPLNĚNÍ"))</f>
        <v/>
      </c>
      <c r="F29" s="86">
        <v>0.08</v>
      </c>
      <c r="G29" s="80">
        <f>IF(E29="",0,E29*F29)</f>
        <v>0</v>
      </c>
      <c r="H29" s="54"/>
      <c r="I29" s="54"/>
      <c r="J29" s="56"/>
      <c r="K29" s="54"/>
      <c r="L29" s="54"/>
    </row>
    <row r="30" spans="1:12">
      <c r="A30" s="83"/>
      <c r="B30" s="81" t="s">
        <v>77</v>
      </c>
      <c r="C30" s="81">
        <v>0</v>
      </c>
      <c r="D30" s="60"/>
      <c r="E30" s="85"/>
      <c r="F30" s="86"/>
      <c r="G30" s="80"/>
      <c r="H30" s="54"/>
      <c r="I30" s="54"/>
      <c r="J30" s="56"/>
      <c r="K30" s="54"/>
      <c r="L30" s="54"/>
    </row>
    <row r="31" spans="1:12">
      <c r="A31" s="83"/>
      <c r="B31" s="81" t="s">
        <v>78</v>
      </c>
      <c r="C31" s="81">
        <v>30</v>
      </c>
      <c r="D31" s="60"/>
      <c r="E31" s="85"/>
      <c r="F31" s="86"/>
      <c r="G31" s="80"/>
      <c r="H31" s="54"/>
      <c r="I31" s="54"/>
      <c r="J31" s="56"/>
      <c r="K31" s="54"/>
      <c r="L31" s="54"/>
    </row>
    <row r="32" spans="1:12">
      <c r="A32" s="83"/>
      <c r="B32" s="81" t="s">
        <v>79</v>
      </c>
      <c r="C32" s="81">
        <v>30</v>
      </c>
      <c r="D32" s="60"/>
      <c r="E32" s="85"/>
      <c r="F32" s="86"/>
      <c r="G32" s="80"/>
      <c r="H32" s="54"/>
      <c r="I32" s="54"/>
      <c r="J32" s="56"/>
      <c r="K32" s="54"/>
      <c r="L32" s="54"/>
    </row>
    <row r="33" spans="1:12">
      <c r="A33" s="83"/>
      <c r="B33" s="81" t="s">
        <v>80</v>
      </c>
      <c r="C33" s="81">
        <v>0</v>
      </c>
      <c r="D33" s="60"/>
      <c r="E33" s="85"/>
      <c r="F33" s="86"/>
      <c r="G33" s="80"/>
      <c r="H33" s="54"/>
      <c r="I33" s="54"/>
      <c r="J33" s="56"/>
      <c r="K33" s="54"/>
      <c r="L33" s="54"/>
    </row>
    <row r="34" spans="1:12">
      <c r="A34" s="83" t="s">
        <v>81</v>
      </c>
      <c r="B34" s="81" t="s">
        <v>82</v>
      </c>
      <c r="C34" s="81"/>
      <c r="D34" s="60"/>
      <c r="E34" s="85" t="str">
        <f>IF(D34="",IF(D35="",IF(D36="","",0),IF(AND(D34="",D36=""),40,"CHYBA VYPLNĚNÍ")),IF(AND(D35="",D36=""),100,"CHYBA VYPLNĚNÍ"))</f>
        <v/>
      </c>
      <c r="F34" s="86">
        <v>0.08</v>
      </c>
      <c r="G34" s="80">
        <f>IF(E34="",0,E34*F34)</f>
        <v>0</v>
      </c>
      <c r="H34" s="54"/>
      <c r="I34" s="54"/>
      <c r="J34" s="54"/>
      <c r="K34" s="54"/>
      <c r="L34" s="54"/>
    </row>
    <row r="35" spans="1:12">
      <c r="A35" s="83"/>
      <c r="B35" s="81" t="s">
        <v>83</v>
      </c>
      <c r="C35" s="81">
        <v>40</v>
      </c>
      <c r="D35" s="60"/>
      <c r="E35" s="85"/>
      <c r="F35" s="86"/>
      <c r="G35" s="80"/>
      <c r="H35" s="54"/>
      <c r="I35" s="54"/>
      <c r="J35" s="54"/>
      <c r="K35" s="54"/>
      <c r="L35" s="54"/>
    </row>
    <row r="36" spans="1:12">
      <c r="A36" s="83"/>
      <c r="B36" s="81" t="s">
        <v>84</v>
      </c>
      <c r="C36" s="81">
        <v>0</v>
      </c>
      <c r="D36" s="60"/>
      <c r="E36" s="85"/>
      <c r="F36" s="86"/>
      <c r="G36" s="80"/>
      <c r="H36" s="54"/>
      <c r="I36" s="54"/>
      <c r="J36" s="54"/>
      <c r="K36" s="54"/>
      <c r="L36" s="54"/>
    </row>
    <row r="37" spans="1:12">
      <c r="A37" s="83" t="s">
        <v>85</v>
      </c>
      <c r="B37" s="87" t="s">
        <v>86</v>
      </c>
      <c r="C37" s="87"/>
      <c r="D37" s="60"/>
      <c r="E37" s="85" t="str">
        <f>IF(D37="",IF(D38="",IF(D39="","",0),IF(AND(D37="",D39=""),40,"CHYBA VYPLNĚNÍ")),IF(AND(D38="",D39=""),100,"CHYBA VYPLNĚNÍ"))</f>
        <v/>
      </c>
      <c r="F37" s="86">
        <v>0.08</v>
      </c>
      <c r="G37" s="80">
        <f>IF(E37="",0,E37*F37)</f>
        <v>0</v>
      </c>
      <c r="H37" s="54"/>
      <c r="I37" s="54"/>
      <c r="J37" s="54"/>
      <c r="K37" s="54"/>
      <c r="L37" s="54"/>
    </row>
    <row r="38" spans="1:12">
      <c r="A38" s="83"/>
      <c r="B38" s="87" t="s">
        <v>87</v>
      </c>
      <c r="C38" s="87"/>
      <c r="D38" s="60"/>
      <c r="E38" s="85"/>
      <c r="F38" s="86"/>
      <c r="G38" s="80"/>
      <c r="H38" s="54"/>
      <c r="I38" s="54"/>
      <c r="J38" s="54"/>
      <c r="K38" s="54"/>
      <c r="L38" s="54"/>
    </row>
    <row r="39" spans="1:12">
      <c r="A39" s="83"/>
      <c r="B39" s="87" t="s">
        <v>88</v>
      </c>
      <c r="C39" s="87"/>
      <c r="D39" s="60"/>
      <c r="E39" s="85"/>
      <c r="F39" s="86"/>
      <c r="G39" s="80"/>
      <c r="H39" s="54"/>
      <c r="I39" s="54"/>
      <c r="J39" s="54"/>
      <c r="K39" s="54"/>
      <c r="L39" s="54"/>
    </row>
    <row r="40" spans="1:12">
      <c r="A40" s="83" t="s">
        <v>102</v>
      </c>
      <c r="B40" s="87" t="s">
        <v>103</v>
      </c>
      <c r="C40" s="87">
        <v>50</v>
      </c>
      <c r="D40" s="60"/>
      <c r="E40" s="89" t="str">
        <f>IF(D40="",IF(D41="","",0),IF(D41="",100,"CHYBA VYPLNĚNÍ"))</f>
        <v/>
      </c>
      <c r="F40" s="86">
        <v>0.08</v>
      </c>
      <c r="G40" s="80">
        <f>IF(E40="",0,E40*F40)</f>
        <v>0</v>
      </c>
      <c r="H40" s="54"/>
      <c r="I40" s="54"/>
      <c r="J40" s="54"/>
      <c r="K40" s="54"/>
      <c r="L40" s="54"/>
    </row>
    <row r="41" spans="1:12">
      <c r="A41" s="83"/>
      <c r="B41" s="87" t="s">
        <v>104</v>
      </c>
      <c r="C41" s="87">
        <v>0</v>
      </c>
      <c r="D41" s="60"/>
      <c r="E41" s="89"/>
      <c r="F41" s="86"/>
      <c r="G41" s="80"/>
      <c r="H41" s="54"/>
      <c r="I41" s="54"/>
      <c r="J41" s="54"/>
      <c r="K41" s="54"/>
      <c r="L41" s="54"/>
    </row>
    <row r="42" spans="1:12">
      <c r="A42" s="83" t="s">
        <v>93</v>
      </c>
      <c r="B42" s="87" t="s">
        <v>94</v>
      </c>
      <c r="C42" s="87">
        <v>50</v>
      </c>
      <c r="D42" s="60"/>
      <c r="E42" s="85" t="str">
        <f>IF(D42="",IF(D43="",IF(D44="","",0),IF(AND(D42="",D44=""),40,"CHYBA VYPLNĚNÍ")),IF(AND(D43="",D44=""),100,"CHYBA VYPLNĚNÍ"))</f>
        <v/>
      </c>
      <c r="F42" s="86">
        <v>0.04</v>
      </c>
      <c r="G42" s="80">
        <f>IF(E42="",0,E42*F42)</f>
        <v>0</v>
      </c>
      <c r="H42" s="54"/>
      <c r="I42" s="54"/>
      <c r="J42" s="54"/>
      <c r="K42" s="54"/>
      <c r="L42" s="54"/>
    </row>
    <row r="43" spans="1:12">
      <c r="A43" s="83"/>
      <c r="B43" s="87" t="s">
        <v>95</v>
      </c>
      <c r="C43" s="87">
        <v>30</v>
      </c>
      <c r="D43" s="60"/>
      <c r="E43" s="85"/>
      <c r="F43" s="86"/>
      <c r="G43" s="80"/>
      <c r="H43" s="54"/>
      <c r="I43" s="54"/>
      <c r="J43" s="54"/>
      <c r="K43" s="54"/>
      <c r="L43" s="54"/>
    </row>
    <row r="44" spans="1:12">
      <c r="A44" s="83"/>
      <c r="B44" s="87" t="s">
        <v>96</v>
      </c>
      <c r="C44" s="87">
        <v>0</v>
      </c>
      <c r="D44" s="60"/>
      <c r="E44" s="85"/>
      <c r="F44" s="86"/>
      <c r="G44" s="80"/>
      <c r="H44" s="54"/>
      <c r="I44" s="54"/>
      <c r="J44" s="54"/>
      <c r="K44" s="54"/>
      <c r="L44" s="54"/>
    </row>
    <row r="45" spans="1:12">
      <c r="A45" s="83" t="s">
        <v>97</v>
      </c>
      <c r="B45" s="87" t="s">
        <v>98</v>
      </c>
      <c r="C45" s="87">
        <v>50</v>
      </c>
      <c r="D45" s="61"/>
      <c r="E45" s="85" t="str">
        <f>IF(D45="",IF(D46="",IF(D47="","",0),IF(AND(D45="",D47=""),40,"CHYBA VYPLNĚNÍ")),IF(AND(D46="",D47=""),100,"CHYBA VYPLNĚNÍ"))</f>
        <v/>
      </c>
      <c r="F45" s="86">
        <v>0.04</v>
      </c>
      <c r="G45" s="80">
        <f>IF(E45="",0,E45*F45)</f>
        <v>0</v>
      </c>
      <c r="H45" s="54"/>
      <c r="I45" s="54"/>
      <c r="J45" s="54"/>
      <c r="K45" s="54"/>
      <c r="L45" s="54"/>
    </row>
    <row r="46" spans="1:12">
      <c r="A46" s="83"/>
      <c r="B46" s="87" t="s">
        <v>99</v>
      </c>
      <c r="C46" s="87">
        <v>30</v>
      </c>
      <c r="D46" s="61"/>
      <c r="E46" s="85"/>
      <c r="F46" s="86"/>
      <c r="G46" s="80"/>
      <c r="H46" s="54"/>
      <c r="I46" s="54"/>
      <c r="J46" s="54"/>
      <c r="K46" s="54"/>
      <c r="L46" s="54"/>
    </row>
    <row r="47" spans="1:12">
      <c r="A47" s="83"/>
      <c r="B47" s="87" t="s">
        <v>100</v>
      </c>
      <c r="C47" s="87">
        <v>0</v>
      </c>
      <c r="D47" s="61"/>
      <c r="E47" s="85"/>
      <c r="F47" s="86"/>
      <c r="G47" s="80"/>
      <c r="H47" s="54"/>
      <c r="I47" s="54"/>
      <c r="J47" s="54"/>
      <c r="K47" s="54"/>
      <c r="L47" s="54"/>
    </row>
    <row r="48" spans="1:12">
      <c r="B48" s="38"/>
      <c r="C48" s="38"/>
    </row>
    <row r="49" spans="2:7">
      <c r="B49" s="38"/>
      <c r="C49" s="88" t="s">
        <v>101</v>
      </c>
      <c r="D49" s="88"/>
      <c r="E49" s="88"/>
      <c r="F49" s="88"/>
      <c r="G49" s="39">
        <f>G7+G9+G12+G15+G19+G22+G25+G29+G34+G37+G40+G42+G45</f>
        <v>0</v>
      </c>
    </row>
    <row r="50" spans="2:7">
      <c r="B50" s="38"/>
      <c r="C50" s="38"/>
    </row>
    <row r="51" spans="2:7">
      <c r="B51" s="38"/>
      <c r="C51" s="38"/>
    </row>
    <row r="52" spans="2:7">
      <c r="B52" s="38"/>
      <c r="C52" s="38"/>
    </row>
    <row r="53" spans="2:7">
      <c r="B53" s="38"/>
      <c r="C53" s="38"/>
    </row>
    <row r="54" spans="2:7">
      <c r="B54" s="38"/>
      <c r="C54" s="38"/>
    </row>
    <row r="55" spans="2:7">
      <c r="B55" s="38"/>
      <c r="C55" s="38"/>
    </row>
    <row r="56" spans="2:7">
      <c r="B56" s="38"/>
      <c r="C56" s="38"/>
    </row>
    <row r="57" spans="2:7">
      <c r="B57" s="38"/>
      <c r="C57" s="38"/>
    </row>
    <row r="58" spans="2:7">
      <c r="B58" s="38"/>
      <c r="C58" s="38"/>
    </row>
    <row r="59" spans="2:7">
      <c r="B59" s="38"/>
      <c r="C59" s="38"/>
    </row>
    <row r="60" spans="2:7">
      <c r="B60" s="38"/>
      <c r="C60" s="38"/>
    </row>
    <row r="61" spans="2:7">
      <c r="B61" s="38"/>
      <c r="C61" s="38"/>
    </row>
    <row r="62" spans="2:7">
      <c r="B62" s="38"/>
      <c r="C62" s="38"/>
    </row>
    <row r="63" spans="2:7">
      <c r="B63" s="38"/>
      <c r="C63" s="38"/>
    </row>
    <row r="64" spans="2:7">
      <c r="B64" s="38"/>
      <c r="C64" s="38"/>
    </row>
    <row r="65" spans="2:3">
      <c r="B65" s="38"/>
      <c r="C65" s="38"/>
    </row>
    <row r="66" spans="2:3">
      <c r="B66" s="38"/>
      <c r="C66" s="38"/>
    </row>
    <row r="67" spans="2:3">
      <c r="B67" s="38"/>
      <c r="C67" s="38"/>
    </row>
    <row r="68" spans="2:3">
      <c r="B68" s="38"/>
      <c r="C68" s="38"/>
    </row>
    <row r="69" spans="2:3">
      <c r="B69" s="38"/>
      <c r="C69" s="38"/>
    </row>
    <row r="70" spans="2:3">
      <c r="B70" s="38"/>
      <c r="C70" s="38"/>
    </row>
    <row r="71" spans="2:3">
      <c r="B71" s="38"/>
      <c r="C71" s="38"/>
    </row>
    <row r="72" spans="2:3">
      <c r="B72" s="38"/>
      <c r="C72" s="38"/>
    </row>
    <row r="73" spans="2:3">
      <c r="B73" s="38"/>
      <c r="C73" s="38"/>
    </row>
  </sheetData>
  <sheetProtection algorithmName="SHA-512" hashValue="f1eVHGcfDyWpyAIB7Wl6V+wKfuEfNZthhVv188q3/nvRfXS1qLdMs7aAwIG2IPB5G82ZPEiIXoqYYuUxcQd9tA==" saltValue="2wK0KuHn1PL7ibihBrwMLA==" spinCount="100000" sheet="1" objects="1" scenarios="1" selectLockedCells="1"/>
  <mergeCells count="77">
    <mergeCell ref="A10:A12"/>
    <mergeCell ref="D10:G11"/>
    <mergeCell ref="A13:A15"/>
    <mergeCell ref="D13:G14"/>
    <mergeCell ref="A1:G1"/>
    <mergeCell ref="A3:G3"/>
    <mergeCell ref="A5:A7"/>
    <mergeCell ref="D5:G6"/>
    <mergeCell ref="A8:A9"/>
    <mergeCell ref="D8:G8"/>
    <mergeCell ref="G40:G41"/>
    <mergeCell ref="B41:C41"/>
    <mergeCell ref="A45:A47"/>
    <mergeCell ref="B45:C45"/>
    <mergeCell ref="E45:E47"/>
    <mergeCell ref="F45:F47"/>
    <mergeCell ref="G45:G47"/>
    <mergeCell ref="B46:C46"/>
    <mergeCell ref="B47:C47"/>
    <mergeCell ref="A42:A44"/>
    <mergeCell ref="G42:G44"/>
    <mergeCell ref="C49:F49"/>
    <mergeCell ref="A40:A41"/>
    <mergeCell ref="B40:C40"/>
    <mergeCell ref="E40:E41"/>
    <mergeCell ref="F40:F41"/>
    <mergeCell ref="B42:C42"/>
    <mergeCell ref="E42:E44"/>
    <mergeCell ref="F42:F44"/>
    <mergeCell ref="B43:C43"/>
    <mergeCell ref="B44:C44"/>
    <mergeCell ref="A37:A39"/>
    <mergeCell ref="B37:C37"/>
    <mergeCell ref="E37:E39"/>
    <mergeCell ref="F37:F39"/>
    <mergeCell ref="G37:G39"/>
    <mergeCell ref="B38:C38"/>
    <mergeCell ref="B39:C39"/>
    <mergeCell ref="A34:A36"/>
    <mergeCell ref="B34:C34"/>
    <mergeCell ref="E34:E36"/>
    <mergeCell ref="F34:F36"/>
    <mergeCell ref="G34:G36"/>
    <mergeCell ref="B35:C35"/>
    <mergeCell ref="B36:C36"/>
    <mergeCell ref="A29:A33"/>
    <mergeCell ref="B29:C29"/>
    <mergeCell ref="E29:E33"/>
    <mergeCell ref="F29:F33"/>
    <mergeCell ref="G29:G33"/>
    <mergeCell ref="B30:C30"/>
    <mergeCell ref="B31:C31"/>
    <mergeCell ref="B32:C32"/>
    <mergeCell ref="B33:C33"/>
    <mergeCell ref="A25:A28"/>
    <mergeCell ref="B25:C25"/>
    <mergeCell ref="E25:E28"/>
    <mergeCell ref="F25:F28"/>
    <mergeCell ref="G25:G28"/>
    <mergeCell ref="B26:C26"/>
    <mergeCell ref="B27:C27"/>
    <mergeCell ref="B28:C28"/>
    <mergeCell ref="A22:A24"/>
    <mergeCell ref="B22:C22"/>
    <mergeCell ref="E22:E24"/>
    <mergeCell ref="F22:F24"/>
    <mergeCell ref="G22:G24"/>
    <mergeCell ref="B23:C23"/>
    <mergeCell ref="B24:C24"/>
    <mergeCell ref="G19:G21"/>
    <mergeCell ref="B20:C20"/>
    <mergeCell ref="B21:C21"/>
    <mergeCell ref="B18:C18"/>
    <mergeCell ref="A19:A21"/>
    <mergeCell ref="B19:C19"/>
    <mergeCell ref="E19:E21"/>
    <mergeCell ref="F19:F21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2"/>
  <sheetViews>
    <sheetView workbookViewId="0">
      <selection activeCell="C8" sqref="C8"/>
    </sheetView>
  </sheetViews>
  <sheetFormatPr defaultColWidth="11.5703125" defaultRowHeight="15"/>
  <cols>
    <col min="1" max="1" width="24.85546875" style="32" customWidth="1"/>
    <col min="2" max="2" width="17.85546875" style="32" customWidth="1"/>
    <col min="3" max="3" width="16.140625" style="35" customWidth="1"/>
    <col min="4" max="4" width="19.140625" style="35" customWidth="1"/>
    <col min="5" max="6" width="11.5703125" style="34"/>
    <col min="7" max="7" width="11.5703125" style="35"/>
  </cols>
  <sheetData>
    <row r="1" spans="1:12" ht="87.6" customHeight="1">
      <c r="A1" s="90"/>
      <c r="B1" s="90"/>
      <c r="C1" s="90"/>
      <c r="D1" s="90"/>
      <c r="E1" s="90"/>
      <c r="F1" s="90"/>
      <c r="G1" s="90"/>
      <c r="H1" s="57" t="s">
        <v>43</v>
      </c>
    </row>
    <row r="2" spans="1:12" ht="12.75" customHeight="1">
      <c r="A2" s="44" t="s">
        <v>113</v>
      </c>
      <c r="B2" s="45"/>
      <c r="C2" s="46"/>
      <c r="D2" s="46"/>
      <c r="E2" s="47"/>
      <c r="F2" s="47"/>
      <c r="G2" s="46"/>
    </row>
    <row r="3" spans="1:12" ht="12.75" customHeight="1">
      <c r="A3" s="91" t="s">
        <v>35</v>
      </c>
      <c r="B3" s="91"/>
      <c r="C3" s="91"/>
      <c r="D3" s="91"/>
      <c r="E3" s="91"/>
      <c r="F3" s="91"/>
      <c r="G3" s="91"/>
    </row>
    <row r="4" spans="1:12" ht="42.95" customHeight="1">
      <c r="A4" s="51" t="s">
        <v>36</v>
      </c>
      <c r="B4" s="50" t="s">
        <v>37</v>
      </c>
      <c r="C4" s="50" t="s">
        <v>38</v>
      </c>
      <c r="D4" s="50" t="s">
        <v>39</v>
      </c>
      <c r="E4" s="26" t="s">
        <v>40</v>
      </c>
      <c r="F4" s="27" t="s">
        <v>41</v>
      </c>
      <c r="G4" s="50" t="s">
        <v>42</v>
      </c>
    </row>
    <row r="5" spans="1:12" ht="14.1" customHeight="1">
      <c r="A5" s="92" t="s">
        <v>44</v>
      </c>
      <c r="B5" s="28" t="s">
        <v>45</v>
      </c>
      <c r="C5" s="58">
        <v>3000000</v>
      </c>
      <c r="D5" s="83"/>
      <c r="E5" s="83"/>
      <c r="F5" s="83"/>
      <c r="G5" s="83"/>
      <c r="H5" s="40"/>
    </row>
    <row r="6" spans="1:12" ht="12.75" customHeight="1">
      <c r="A6" s="92"/>
      <c r="B6" s="28" t="s">
        <v>46</v>
      </c>
      <c r="C6" s="58">
        <v>500000</v>
      </c>
      <c r="D6" s="83"/>
      <c r="E6" s="83"/>
      <c r="F6" s="83"/>
      <c r="G6" s="83"/>
      <c r="H6" s="40"/>
    </row>
    <row r="7" spans="1:12" ht="12.75" customHeight="1">
      <c r="A7" s="92"/>
      <c r="B7" s="28" t="s">
        <v>47</v>
      </c>
      <c r="C7" s="58">
        <v>3000000</v>
      </c>
      <c r="D7" s="52" t="s">
        <v>44</v>
      </c>
      <c r="E7" s="29">
        <f>100-(((C7-C6)/(C5-C6))*100)</f>
        <v>0</v>
      </c>
      <c r="F7" s="30">
        <v>0.12</v>
      </c>
      <c r="G7" s="31">
        <f>E7*F7</f>
        <v>0</v>
      </c>
      <c r="H7" s="40"/>
    </row>
    <row r="8" spans="1:12" ht="12.75" customHeight="1">
      <c r="A8" s="83" t="s">
        <v>48</v>
      </c>
      <c r="B8" s="28" t="s">
        <v>49</v>
      </c>
      <c r="C8" s="58">
        <v>6</v>
      </c>
      <c r="D8" s="83"/>
      <c r="E8" s="83"/>
      <c r="F8" s="83"/>
      <c r="G8" s="83"/>
      <c r="H8" s="40"/>
    </row>
    <row r="9" spans="1:12" ht="12.75" customHeight="1">
      <c r="A9" s="83"/>
      <c r="B9" s="28" t="s">
        <v>50</v>
      </c>
      <c r="C9" s="58">
        <v>80</v>
      </c>
      <c r="D9" s="83"/>
      <c r="E9" s="83"/>
      <c r="F9" s="83"/>
      <c r="G9" s="83"/>
      <c r="H9" s="40"/>
    </row>
    <row r="10" spans="1:12" ht="12.75" customHeight="1">
      <c r="A10" s="83"/>
      <c r="B10" s="28" t="s">
        <v>51</v>
      </c>
      <c r="C10" s="58">
        <v>6</v>
      </c>
      <c r="D10" s="52" t="s">
        <v>48</v>
      </c>
      <c r="E10" s="29">
        <f>(C10-C8)/(C9-C8)*100</f>
        <v>0</v>
      </c>
      <c r="F10" s="30">
        <v>0.12</v>
      </c>
      <c r="G10" s="31">
        <f>E10*F10</f>
        <v>0</v>
      </c>
      <c r="H10" s="40"/>
    </row>
    <row r="11" spans="1:12" ht="12.75" customHeight="1">
      <c r="A11" s="83" t="s">
        <v>52</v>
      </c>
      <c r="B11" s="28" t="s">
        <v>53</v>
      </c>
      <c r="C11" s="58">
        <v>2</v>
      </c>
      <c r="D11" s="83"/>
      <c r="E11" s="83"/>
      <c r="F11" s="83"/>
      <c r="G11" s="83"/>
      <c r="H11" s="40"/>
    </row>
    <row r="12" spans="1:12" ht="12.75" customHeight="1">
      <c r="A12" s="83"/>
      <c r="B12" s="28" t="s">
        <v>54</v>
      </c>
      <c r="C12" s="58">
        <v>5</v>
      </c>
      <c r="D12" s="83"/>
      <c r="E12" s="83"/>
      <c r="F12" s="83"/>
      <c r="G12" s="83"/>
      <c r="H12" s="40"/>
    </row>
    <row r="13" spans="1:12" ht="12.75" customHeight="1">
      <c r="A13" s="83"/>
      <c r="B13" s="28" t="s">
        <v>55</v>
      </c>
      <c r="C13" s="58">
        <v>2</v>
      </c>
      <c r="D13" s="52" t="s">
        <v>52</v>
      </c>
      <c r="E13" s="29">
        <f>(C13-C11)/(C12-C11)*100</f>
        <v>0</v>
      </c>
      <c r="F13" s="30">
        <v>0.12</v>
      </c>
      <c r="G13" s="31">
        <f>E13*F13</f>
        <v>0</v>
      </c>
      <c r="H13" s="40"/>
    </row>
    <row r="14" spans="1:12" ht="12.75" customHeight="1">
      <c r="C14" s="33"/>
      <c r="D14" s="33"/>
    </row>
    <row r="15" spans="1:12" ht="12.75" customHeight="1">
      <c r="A15" s="36" t="s">
        <v>60</v>
      </c>
      <c r="C15" s="33"/>
      <c r="D15" s="33"/>
    </row>
    <row r="16" spans="1:12" ht="27.75" customHeight="1">
      <c r="A16" s="51" t="s">
        <v>36</v>
      </c>
      <c r="B16" s="82" t="s">
        <v>61</v>
      </c>
      <c r="C16" s="82"/>
      <c r="D16" s="37" t="s">
        <v>115</v>
      </c>
      <c r="E16" s="26" t="s">
        <v>112</v>
      </c>
      <c r="F16" s="27" t="s">
        <v>41</v>
      </c>
      <c r="G16" s="50" t="s">
        <v>42</v>
      </c>
      <c r="H16" s="53"/>
      <c r="I16" s="53"/>
      <c r="J16" s="53"/>
      <c r="K16" s="54"/>
      <c r="L16" s="54"/>
    </row>
    <row r="17" spans="1:12" ht="12.75" customHeight="1">
      <c r="A17" s="83" t="s">
        <v>62</v>
      </c>
      <c r="B17" s="81" t="s">
        <v>63</v>
      </c>
      <c r="C17" s="81">
        <v>50</v>
      </c>
      <c r="D17" s="59"/>
      <c r="E17" s="84" t="str">
        <f>IF(D17="",IF(D18="",IF(D19="","",0),IF(AND(D17="",D19=""),40,"CHYBA VYPLNĚNÍ")),IF(AND(D18="",D19=""),100,"CHYBA VYPLNĚNÍ"))</f>
        <v/>
      </c>
      <c r="F17" s="86">
        <v>0.12</v>
      </c>
      <c r="G17" s="80">
        <f>IF(E17="",0,E17*F17)</f>
        <v>0</v>
      </c>
      <c r="H17" s="54"/>
      <c r="I17" s="54"/>
      <c r="J17" s="54"/>
      <c r="K17" s="55"/>
      <c r="L17" s="54"/>
    </row>
    <row r="18" spans="1:12" ht="12.75" customHeight="1">
      <c r="A18" s="83"/>
      <c r="B18" s="81" t="s">
        <v>64</v>
      </c>
      <c r="C18" s="81">
        <v>30</v>
      </c>
      <c r="D18" s="59"/>
      <c r="E18" s="85"/>
      <c r="F18" s="86"/>
      <c r="G18" s="80"/>
      <c r="H18" s="54"/>
      <c r="I18" s="54"/>
      <c r="J18" s="54"/>
      <c r="K18" s="55"/>
      <c r="L18" s="54"/>
    </row>
    <row r="19" spans="1:12" ht="12.75" customHeight="1">
      <c r="A19" s="83"/>
      <c r="B19" s="81" t="s">
        <v>65</v>
      </c>
      <c r="C19" s="81">
        <v>0</v>
      </c>
      <c r="D19" s="59"/>
      <c r="E19" s="85"/>
      <c r="F19" s="86"/>
      <c r="G19" s="80"/>
      <c r="H19" s="54"/>
      <c r="I19" s="54"/>
      <c r="J19" s="54"/>
      <c r="K19" s="55"/>
      <c r="L19" s="54"/>
    </row>
    <row r="20" spans="1:12" ht="12.75" customHeight="1">
      <c r="A20" s="83" t="s">
        <v>66</v>
      </c>
      <c r="B20" s="87" t="s">
        <v>67</v>
      </c>
      <c r="C20" s="87">
        <v>50</v>
      </c>
      <c r="D20" s="59"/>
      <c r="E20" s="85" t="str">
        <f>IF(D20="",IF(D21="",IF(D22="","",0),IF(AND(D20="",D22=""),50,"CHYBA VYPLNĚNÍ")),IF(AND(D21="",D22=""),100,"CHYBA VYPLNĚNÍ"))</f>
        <v/>
      </c>
      <c r="F20" s="86">
        <v>0.04</v>
      </c>
      <c r="G20" s="80">
        <f>IF(E20="",0,E20*F20)</f>
        <v>0</v>
      </c>
      <c r="H20" s="54"/>
      <c r="I20" s="54"/>
      <c r="J20" s="56"/>
      <c r="K20" s="54"/>
      <c r="L20" s="54"/>
    </row>
    <row r="21" spans="1:12" ht="12.75" customHeight="1">
      <c r="A21" s="83"/>
      <c r="B21" s="81" t="s">
        <v>68</v>
      </c>
      <c r="C21" s="81">
        <v>30</v>
      </c>
      <c r="D21" s="59"/>
      <c r="E21" s="85"/>
      <c r="F21" s="86"/>
      <c r="G21" s="80"/>
      <c r="H21" s="54"/>
      <c r="I21" s="54"/>
      <c r="J21" s="56"/>
      <c r="K21" s="54"/>
      <c r="L21" s="54"/>
    </row>
    <row r="22" spans="1:12" ht="12.75" customHeight="1">
      <c r="A22" s="83"/>
      <c r="B22" s="87" t="s">
        <v>69</v>
      </c>
      <c r="C22" s="87">
        <v>0</v>
      </c>
      <c r="D22" s="59"/>
      <c r="E22" s="85"/>
      <c r="F22" s="86"/>
      <c r="G22" s="80"/>
      <c r="H22" s="54"/>
      <c r="I22" s="54"/>
      <c r="J22" s="56"/>
      <c r="K22" s="54"/>
      <c r="L22" s="54"/>
    </row>
    <row r="23" spans="1:12" ht="12.75" customHeight="1">
      <c r="A23" s="83" t="s">
        <v>70</v>
      </c>
      <c r="B23" s="81" t="s">
        <v>71</v>
      </c>
      <c r="C23" s="81"/>
      <c r="D23" s="60"/>
      <c r="E23" s="85" t="str">
        <f>IF(D23="",IF(D24="",IF(D25="",IF(D26="","",0),IF(AND(D23="",D24="",D26=""),40,"CHYBA VYPLNĚNÍ")),IF(AND(D23="",D25="",D26=""),70,"CHYBA VYPLNĚNÍ")),IF(AND(D24="",D25="",D26=""),100,"CHYBA VYPLNĚNÍ"))</f>
        <v/>
      </c>
      <c r="F23" s="86">
        <v>0.08</v>
      </c>
      <c r="G23" s="80">
        <f>IF(E23="",0,E23*F23)</f>
        <v>0</v>
      </c>
      <c r="H23" s="54"/>
      <c r="I23" s="54"/>
      <c r="J23" s="56"/>
      <c r="K23" s="54"/>
      <c r="L23" s="54"/>
    </row>
    <row r="24" spans="1:12" ht="12.75" customHeight="1">
      <c r="A24" s="83"/>
      <c r="B24" s="81" t="s">
        <v>72</v>
      </c>
      <c r="C24" s="81">
        <v>40</v>
      </c>
      <c r="D24" s="60"/>
      <c r="E24" s="85"/>
      <c r="F24" s="86"/>
      <c r="G24" s="80"/>
      <c r="H24" s="54"/>
      <c r="I24" s="54"/>
      <c r="J24" s="56"/>
      <c r="K24" s="54"/>
      <c r="L24" s="54"/>
    </row>
    <row r="25" spans="1:12" ht="12.75" customHeight="1">
      <c r="A25" s="83"/>
      <c r="B25" s="81" t="s">
        <v>73</v>
      </c>
      <c r="C25" s="81">
        <v>30</v>
      </c>
      <c r="D25" s="60"/>
      <c r="E25" s="85"/>
      <c r="F25" s="86"/>
      <c r="G25" s="80"/>
      <c r="H25" s="54"/>
      <c r="I25" s="54"/>
      <c r="J25" s="56"/>
      <c r="K25" s="54"/>
      <c r="L25" s="54"/>
    </row>
    <row r="26" spans="1:12">
      <c r="A26" s="83"/>
      <c r="B26" s="81" t="s">
        <v>74</v>
      </c>
      <c r="C26" s="81">
        <v>0</v>
      </c>
      <c r="D26" s="60"/>
      <c r="E26" s="85"/>
      <c r="F26" s="86"/>
      <c r="G26" s="80"/>
      <c r="H26" s="54"/>
      <c r="I26" s="54"/>
      <c r="J26" s="56"/>
      <c r="K26" s="54"/>
      <c r="L26" s="54"/>
    </row>
    <row r="27" spans="1:12">
      <c r="A27" s="83" t="s">
        <v>75</v>
      </c>
      <c r="B27" s="81" t="s">
        <v>76</v>
      </c>
      <c r="C27" s="81">
        <v>0</v>
      </c>
      <c r="D27" s="60"/>
      <c r="E27" s="85" t="str">
        <f>IF(D27="",IF(D28="",IF(D29="",IF(D30="",IF(D31="","",0),IF(AND(D27="",D28="",D29="",D31=""),20,"CHYBA VYPLNĚNÍ")),IF(AND(D27="",D28="",D30="",D31=""),40,"CHYBA VYPLNĚNÍ")),IF(AND(D27="",D29="",D30="",D31=""),60,"CHYBA VYPLNĚNÍ")),IF(AND(D28="",D29="",D30="",D31=""),100,"CHYBA VYPLNĚNÍ"))</f>
        <v/>
      </c>
      <c r="F27" s="86">
        <v>0.08</v>
      </c>
      <c r="G27" s="80">
        <f>IF(E27="",0,E27*F27)</f>
        <v>0</v>
      </c>
      <c r="H27" s="54"/>
      <c r="I27" s="54"/>
      <c r="J27" s="56"/>
      <c r="K27" s="54"/>
      <c r="L27" s="54"/>
    </row>
    <row r="28" spans="1:12">
      <c r="A28" s="83"/>
      <c r="B28" s="81" t="s">
        <v>77</v>
      </c>
      <c r="C28" s="81">
        <v>0</v>
      </c>
      <c r="D28" s="60"/>
      <c r="E28" s="85"/>
      <c r="F28" s="86"/>
      <c r="G28" s="80"/>
      <c r="H28" s="54"/>
      <c r="I28" s="54"/>
      <c r="J28" s="56"/>
      <c r="K28" s="54"/>
      <c r="L28" s="54"/>
    </row>
    <row r="29" spans="1:12">
      <c r="A29" s="83"/>
      <c r="B29" s="81" t="s">
        <v>78</v>
      </c>
      <c r="C29" s="81">
        <v>30</v>
      </c>
      <c r="D29" s="60"/>
      <c r="E29" s="85"/>
      <c r="F29" s="86"/>
      <c r="G29" s="80"/>
      <c r="H29" s="54"/>
      <c r="I29" s="54"/>
      <c r="J29" s="56"/>
      <c r="K29" s="54"/>
      <c r="L29" s="54"/>
    </row>
    <row r="30" spans="1:12">
      <c r="A30" s="83"/>
      <c r="B30" s="81" t="s">
        <v>79</v>
      </c>
      <c r="C30" s="81">
        <v>30</v>
      </c>
      <c r="D30" s="60"/>
      <c r="E30" s="85"/>
      <c r="F30" s="86"/>
      <c r="G30" s="80"/>
      <c r="H30" s="54"/>
      <c r="I30" s="54"/>
      <c r="J30" s="56"/>
      <c r="K30" s="54"/>
      <c r="L30" s="54"/>
    </row>
    <row r="31" spans="1:12">
      <c r="A31" s="83"/>
      <c r="B31" s="81" t="s">
        <v>80</v>
      </c>
      <c r="C31" s="81">
        <v>0</v>
      </c>
      <c r="D31" s="60"/>
      <c r="E31" s="85"/>
      <c r="F31" s="86"/>
      <c r="G31" s="80"/>
      <c r="H31" s="54"/>
      <c r="I31" s="54"/>
      <c r="J31" s="56"/>
      <c r="K31" s="54"/>
      <c r="L31" s="54"/>
    </row>
    <row r="32" spans="1:12">
      <c r="A32" s="83" t="s">
        <v>81</v>
      </c>
      <c r="B32" s="81" t="s">
        <v>82</v>
      </c>
      <c r="C32" s="81"/>
      <c r="D32" s="60"/>
      <c r="E32" s="85" t="str">
        <f>IF(D32="",IF(D33="",IF(D34="","",0),IF(AND(D32="",D34=""),40,"CHYBA VYPLNĚNÍ")),IF(AND(D33="",D34=""),100,"CHYBA VYPLNĚNÍ"))</f>
        <v/>
      </c>
      <c r="F32" s="86">
        <v>0.08</v>
      </c>
      <c r="G32" s="80">
        <f>IF(E32="",0,E32*F32)</f>
        <v>0</v>
      </c>
      <c r="H32" s="54"/>
      <c r="I32" s="54"/>
      <c r="J32" s="54"/>
      <c r="K32" s="54"/>
      <c r="L32" s="54"/>
    </row>
    <row r="33" spans="1:12">
      <c r="A33" s="83"/>
      <c r="B33" s="81" t="s">
        <v>83</v>
      </c>
      <c r="C33" s="81">
        <v>40</v>
      </c>
      <c r="D33" s="60"/>
      <c r="E33" s="85"/>
      <c r="F33" s="86"/>
      <c r="G33" s="80"/>
      <c r="H33" s="54"/>
      <c r="I33" s="54"/>
      <c r="J33" s="54"/>
      <c r="K33" s="54"/>
      <c r="L33" s="54"/>
    </row>
    <row r="34" spans="1:12">
      <c r="A34" s="83"/>
      <c r="B34" s="81" t="s">
        <v>84</v>
      </c>
      <c r="C34" s="81">
        <v>0</v>
      </c>
      <c r="D34" s="60"/>
      <c r="E34" s="85"/>
      <c r="F34" s="86"/>
      <c r="G34" s="80"/>
      <c r="H34" s="54"/>
      <c r="I34" s="54"/>
      <c r="J34" s="54"/>
      <c r="K34" s="54"/>
      <c r="L34" s="54"/>
    </row>
    <row r="35" spans="1:12">
      <c r="A35" s="83" t="s">
        <v>85</v>
      </c>
      <c r="B35" s="87" t="s">
        <v>86</v>
      </c>
      <c r="C35" s="87"/>
      <c r="D35" s="60"/>
      <c r="E35" s="85" t="str">
        <f>IF(D35="",IF(D36="",IF(D37="","",0),IF(AND(D35="",D37=""),40,"CHYBA VYPLNĚNÍ")),IF(AND(D36="",D37=""),100,"CHYBA VYPLNĚNÍ"))</f>
        <v/>
      </c>
      <c r="F35" s="86">
        <v>0.08</v>
      </c>
      <c r="G35" s="80">
        <f>IF(E35="",0,E35*F35)</f>
        <v>0</v>
      </c>
      <c r="H35" s="54"/>
      <c r="I35" s="54"/>
      <c r="J35" s="54"/>
      <c r="K35" s="54"/>
      <c r="L35" s="54"/>
    </row>
    <row r="36" spans="1:12">
      <c r="A36" s="83"/>
      <c r="B36" s="87" t="s">
        <v>87</v>
      </c>
      <c r="C36" s="87"/>
      <c r="D36" s="60"/>
      <c r="E36" s="85"/>
      <c r="F36" s="86"/>
      <c r="G36" s="80"/>
      <c r="H36" s="54"/>
      <c r="I36" s="54"/>
      <c r="J36" s="54"/>
      <c r="K36" s="54"/>
      <c r="L36" s="54"/>
    </row>
    <row r="37" spans="1:12">
      <c r="A37" s="83"/>
      <c r="B37" s="87" t="s">
        <v>88</v>
      </c>
      <c r="C37" s="87"/>
      <c r="D37" s="60"/>
      <c r="E37" s="85"/>
      <c r="F37" s="86"/>
      <c r="G37" s="80"/>
      <c r="H37" s="54"/>
      <c r="I37" s="54"/>
      <c r="J37" s="54"/>
      <c r="K37" s="54"/>
      <c r="L37" s="54"/>
    </row>
    <row r="38" spans="1:12">
      <c r="A38" s="83" t="s">
        <v>89</v>
      </c>
      <c r="B38" s="87" t="s">
        <v>90</v>
      </c>
      <c r="C38" s="87">
        <v>50</v>
      </c>
      <c r="D38" s="60"/>
      <c r="E38" s="85" t="str">
        <f>IF(D38="",IF(D39="",IF(D40="","",0),IF(AND(D38="",D40=""),60,"CHYBA VYPLNĚNÍ")),IF(AND(D39="",D40=""),100,"CHYBA VYPLNĚNÍ"))</f>
        <v/>
      </c>
      <c r="F38" s="86">
        <v>0.08</v>
      </c>
      <c r="G38" s="80">
        <f>IF(E38="",0,E38*F38)</f>
        <v>0</v>
      </c>
      <c r="H38" s="54"/>
      <c r="I38" s="54"/>
      <c r="J38" s="55"/>
      <c r="K38" s="54"/>
      <c r="L38" s="54"/>
    </row>
    <row r="39" spans="1:12">
      <c r="A39" s="83"/>
      <c r="B39" s="87" t="s">
        <v>91</v>
      </c>
      <c r="C39" s="87">
        <v>50</v>
      </c>
      <c r="D39" s="60"/>
      <c r="E39" s="85"/>
      <c r="F39" s="86"/>
      <c r="G39" s="80"/>
      <c r="H39" s="54"/>
      <c r="I39" s="54"/>
      <c r="J39" s="55"/>
      <c r="K39" s="54"/>
      <c r="L39" s="54"/>
    </row>
    <row r="40" spans="1:12">
      <c r="A40" s="83"/>
      <c r="B40" s="87" t="s">
        <v>92</v>
      </c>
      <c r="C40" s="87">
        <v>0</v>
      </c>
      <c r="D40" s="60"/>
      <c r="E40" s="85"/>
      <c r="F40" s="86"/>
      <c r="G40" s="80"/>
      <c r="H40" s="54"/>
      <c r="I40" s="54"/>
      <c r="J40" s="54"/>
      <c r="K40" s="54"/>
      <c r="L40" s="54"/>
    </row>
    <row r="41" spans="1:12">
      <c r="A41" s="83" t="s">
        <v>93</v>
      </c>
      <c r="B41" s="87" t="s">
        <v>94</v>
      </c>
      <c r="C41" s="87">
        <v>50</v>
      </c>
      <c r="D41" s="60"/>
      <c r="E41" s="85" t="str">
        <f>IF(D41="",IF(D42="",IF(D43="","",0),IF(AND(D41="",D43=""),40,"CHYBA VYPLNĚNÍ")),IF(AND(D42="",D43=""),100,"CHYBA VYPLNĚNÍ"))</f>
        <v/>
      </c>
      <c r="F41" s="86">
        <v>0.04</v>
      </c>
      <c r="G41" s="80">
        <f>IF(E41="",0,E41*F41)</f>
        <v>0</v>
      </c>
      <c r="H41" s="54"/>
      <c r="I41" s="54"/>
      <c r="J41" s="54"/>
      <c r="K41" s="54"/>
      <c r="L41" s="54"/>
    </row>
    <row r="42" spans="1:12">
      <c r="A42" s="83"/>
      <c r="B42" s="87" t="s">
        <v>95</v>
      </c>
      <c r="C42" s="87">
        <v>30</v>
      </c>
      <c r="D42" s="60"/>
      <c r="E42" s="85"/>
      <c r="F42" s="86"/>
      <c r="G42" s="80"/>
      <c r="H42" s="54"/>
      <c r="I42" s="54"/>
      <c r="J42" s="54"/>
      <c r="K42" s="54"/>
      <c r="L42" s="54"/>
    </row>
    <row r="43" spans="1:12">
      <c r="A43" s="83"/>
      <c r="B43" s="87" t="s">
        <v>96</v>
      </c>
      <c r="C43" s="87">
        <v>0</v>
      </c>
      <c r="D43" s="60"/>
      <c r="E43" s="85"/>
      <c r="F43" s="86"/>
      <c r="G43" s="80"/>
      <c r="H43" s="54"/>
      <c r="I43" s="54"/>
      <c r="J43" s="54"/>
      <c r="K43" s="54"/>
      <c r="L43" s="54"/>
    </row>
    <row r="44" spans="1:12">
      <c r="A44" s="83" t="s">
        <v>97</v>
      </c>
      <c r="B44" s="87" t="s">
        <v>98</v>
      </c>
      <c r="C44" s="87">
        <v>50</v>
      </c>
      <c r="D44" s="61"/>
      <c r="E44" s="85" t="str">
        <f>IF(D44="",IF(D45="",IF(D46="","",0),IF(AND(D44="",D46=""),40,"CHYBA VYPLNĚNÍ")),IF(AND(D45="",D46=""),100,"CHYBA VYPLNĚNÍ"))</f>
        <v/>
      </c>
      <c r="F44" s="86">
        <v>0.04</v>
      </c>
      <c r="G44" s="80">
        <f>IF(E44="",0,E44*F44)</f>
        <v>0</v>
      </c>
      <c r="H44" s="54"/>
      <c r="I44" s="54"/>
      <c r="J44" s="54"/>
      <c r="K44" s="54"/>
      <c r="L44" s="54"/>
    </row>
    <row r="45" spans="1:12">
      <c r="A45" s="83"/>
      <c r="B45" s="87" t="s">
        <v>99</v>
      </c>
      <c r="C45" s="87">
        <v>30</v>
      </c>
      <c r="D45" s="61"/>
      <c r="E45" s="85"/>
      <c r="F45" s="86"/>
      <c r="G45" s="80"/>
      <c r="H45" s="54"/>
      <c r="I45" s="54"/>
      <c r="J45" s="54"/>
      <c r="K45" s="54"/>
      <c r="L45" s="54"/>
    </row>
    <row r="46" spans="1:12">
      <c r="A46" s="83"/>
      <c r="B46" s="87" t="s">
        <v>100</v>
      </c>
      <c r="C46" s="87">
        <v>0</v>
      </c>
      <c r="D46" s="61"/>
      <c r="E46" s="85"/>
      <c r="F46" s="86"/>
      <c r="G46" s="80"/>
      <c r="H46" s="54"/>
      <c r="I46" s="54"/>
      <c r="J46" s="54"/>
      <c r="K46" s="54"/>
      <c r="L46" s="54"/>
    </row>
    <row r="47" spans="1:12">
      <c r="B47" s="38"/>
      <c r="C47" s="38"/>
    </row>
    <row r="48" spans="1:12">
      <c r="B48" s="38"/>
      <c r="C48" s="88" t="s">
        <v>101</v>
      </c>
      <c r="D48" s="88"/>
      <c r="E48" s="88"/>
      <c r="F48" s="88"/>
      <c r="G48" s="39">
        <f>G7+G10+G13+G17+G20+G23+G27+G32+G35+G38+G41+G44</f>
        <v>0</v>
      </c>
    </row>
    <row r="49" spans="2:3">
      <c r="B49" s="38"/>
      <c r="C49" s="38"/>
    </row>
    <row r="50" spans="2:3">
      <c r="B50" s="38"/>
      <c r="C50" s="38"/>
    </row>
    <row r="51" spans="2:3">
      <c r="B51" s="38"/>
      <c r="C51" s="38"/>
    </row>
    <row r="52" spans="2:3">
      <c r="B52" s="38"/>
      <c r="C52" s="38"/>
    </row>
    <row r="53" spans="2:3">
      <c r="B53" s="38"/>
      <c r="C53" s="38"/>
    </row>
    <row r="54" spans="2:3">
      <c r="B54" s="38"/>
      <c r="C54" s="38"/>
    </row>
    <row r="55" spans="2:3">
      <c r="B55" s="38"/>
      <c r="C55" s="38"/>
    </row>
    <row r="56" spans="2:3">
      <c r="B56" s="38"/>
      <c r="C56" s="38"/>
    </row>
    <row r="57" spans="2:3">
      <c r="B57" s="38"/>
      <c r="C57" s="38"/>
    </row>
    <row r="58" spans="2:3">
      <c r="B58" s="38"/>
      <c r="C58" s="38"/>
    </row>
    <row r="59" spans="2:3">
      <c r="B59" s="38"/>
      <c r="C59" s="38"/>
    </row>
    <row r="60" spans="2:3">
      <c r="B60" s="38"/>
      <c r="C60" s="38"/>
    </row>
    <row r="61" spans="2:3">
      <c r="B61" s="38"/>
      <c r="C61" s="38"/>
    </row>
    <row r="62" spans="2:3">
      <c r="B62" s="38"/>
      <c r="C62" s="38"/>
    </row>
    <row r="63" spans="2:3">
      <c r="B63" s="38"/>
      <c r="C63" s="38"/>
    </row>
    <row r="64" spans="2:3">
      <c r="B64" s="38"/>
      <c r="C64" s="38"/>
    </row>
    <row r="65" spans="2:3">
      <c r="B65" s="38"/>
      <c r="C65" s="38"/>
    </row>
    <row r="66" spans="2:3">
      <c r="B66" s="38"/>
      <c r="C66" s="38"/>
    </row>
    <row r="67" spans="2:3">
      <c r="B67" s="38"/>
      <c r="C67" s="38"/>
    </row>
    <row r="68" spans="2:3">
      <c r="B68" s="38"/>
      <c r="C68" s="38"/>
    </row>
    <row r="69" spans="2:3">
      <c r="B69" s="38"/>
      <c r="C69" s="38"/>
    </row>
    <row r="70" spans="2:3">
      <c r="B70" s="38"/>
      <c r="C70" s="38"/>
    </row>
    <row r="71" spans="2:3">
      <c r="B71" s="38"/>
      <c r="C71" s="38"/>
    </row>
    <row r="72" spans="2:3">
      <c r="B72" s="38"/>
      <c r="C72" s="38"/>
    </row>
  </sheetData>
  <sheetProtection algorithmName="SHA-512" hashValue="LwXywZGH5ALeeY4702sN0YOs/aNKzGzjQE92gc2KLnzvpmf6TMjv1uMxH3B6wSGUHOgkx6X3ZtBpGPTzU0TnTA==" saltValue="ZOda6cb3KGcSSoK8klO2eg==" spinCount="100000" sheet="1" objects="1" scenarios="1" selectLockedCells="1"/>
  <mergeCells count="76">
    <mergeCell ref="A3:G3"/>
    <mergeCell ref="A5:A7"/>
    <mergeCell ref="D5:G6"/>
    <mergeCell ref="A1:G1"/>
    <mergeCell ref="G17:G19"/>
    <mergeCell ref="B18:C18"/>
    <mergeCell ref="B19:C19"/>
    <mergeCell ref="A8:A10"/>
    <mergeCell ref="D8:G9"/>
    <mergeCell ref="A11:A13"/>
    <mergeCell ref="D11:G12"/>
    <mergeCell ref="B16:C16"/>
    <mergeCell ref="A17:A19"/>
    <mergeCell ref="B17:C17"/>
    <mergeCell ref="E17:E19"/>
    <mergeCell ref="F17:F19"/>
    <mergeCell ref="A20:A22"/>
    <mergeCell ref="B20:C20"/>
    <mergeCell ref="E20:E22"/>
    <mergeCell ref="F20:F22"/>
    <mergeCell ref="G20:G22"/>
    <mergeCell ref="B21:C21"/>
    <mergeCell ref="B22:C22"/>
    <mergeCell ref="A23:A26"/>
    <mergeCell ref="B23:C23"/>
    <mergeCell ref="E23:E26"/>
    <mergeCell ref="F23:F26"/>
    <mergeCell ref="G23:G26"/>
    <mergeCell ref="B24:C24"/>
    <mergeCell ref="B25:C25"/>
    <mergeCell ref="B26:C26"/>
    <mergeCell ref="A27:A31"/>
    <mergeCell ref="B27:C27"/>
    <mergeCell ref="E27:E31"/>
    <mergeCell ref="F27:F31"/>
    <mergeCell ref="G27:G31"/>
    <mergeCell ref="B28:C28"/>
    <mergeCell ref="B29:C29"/>
    <mergeCell ref="B30:C30"/>
    <mergeCell ref="B31:C31"/>
    <mergeCell ref="A32:A34"/>
    <mergeCell ref="B32:C32"/>
    <mergeCell ref="E32:E34"/>
    <mergeCell ref="F32:F34"/>
    <mergeCell ref="G32:G34"/>
    <mergeCell ref="B33:C33"/>
    <mergeCell ref="B34:C34"/>
    <mergeCell ref="A35:A37"/>
    <mergeCell ref="B35:C35"/>
    <mergeCell ref="E35:E37"/>
    <mergeCell ref="F35:F37"/>
    <mergeCell ref="G35:G37"/>
    <mergeCell ref="B36:C36"/>
    <mergeCell ref="B37:C37"/>
    <mergeCell ref="A38:A40"/>
    <mergeCell ref="B38:C38"/>
    <mergeCell ref="E38:E40"/>
    <mergeCell ref="F38:F40"/>
    <mergeCell ref="G38:G40"/>
    <mergeCell ref="B39:C39"/>
    <mergeCell ref="B40:C40"/>
    <mergeCell ref="G44:G46"/>
    <mergeCell ref="B45:C45"/>
    <mergeCell ref="B46:C46"/>
    <mergeCell ref="A41:A43"/>
    <mergeCell ref="B41:C41"/>
    <mergeCell ref="E41:E43"/>
    <mergeCell ref="F41:F43"/>
    <mergeCell ref="G41:G43"/>
    <mergeCell ref="B42:C42"/>
    <mergeCell ref="B43:C43"/>
    <mergeCell ref="C48:F48"/>
    <mergeCell ref="A44:A46"/>
    <mergeCell ref="B44:C44"/>
    <mergeCell ref="E44:E46"/>
    <mergeCell ref="F44:F46"/>
  </mergeCells>
  <pageMargins left="0.7" right="0.7" top="0.78740157499999996" bottom="0.78740157499999996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75"/>
  <sheetViews>
    <sheetView workbookViewId="0">
      <selection activeCell="C5" sqref="C5"/>
    </sheetView>
  </sheetViews>
  <sheetFormatPr defaultColWidth="11.5703125" defaultRowHeight="15"/>
  <cols>
    <col min="1" max="1" width="24.85546875" style="32" customWidth="1"/>
    <col min="2" max="2" width="17.85546875" style="32" customWidth="1"/>
    <col min="3" max="3" width="16.140625" style="35" customWidth="1"/>
    <col min="4" max="4" width="19.140625" style="35" customWidth="1"/>
    <col min="5" max="6" width="11.5703125" style="34"/>
    <col min="7" max="7" width="11.5703125" style="35"/>
  </cols>
  <sheetData>
    <row r="1" spans="1:8" ht="87.6" customHeight="1">
      <c r="A1" s="90"/>
      <c r="B1" s="90"/>
      <c r="C1" s="90"/>
      <c r="D1" s="90"/>
      <c r="E1" s="90"/>
      <c r="F1" s="90"/>
      <c r="G1" s="90"/>
      <c r="H1" s="57" t="s">
        <v>43</v>
      </c>
    </row>
    <row r="2" spans="1:8" ht="12.75" customHeight="1">
      <c r="A2" s="44" t="s">
        <v>114</v>
      </c>
      <c r="B2" s="45"/>
      <c r="C2" s="46"/>
      <c r="D2" s="46"/>
      <c r="E2" s="47"/>
      <c r="F2" s="47"/>
      <c r="G2" s="46"/>
      <c r="H2" s="40"/>
    </row>
    <row r="3" spans="1:8" ht="12.75" customHeight="1">
      <c r="A3" s="91" t="s">
        <v>35</v>
      </c>
      <c r="B3" s="91"/>
      <c r="C3" s="91"/>
      <c r="D3" s="91"/>
      <c r="E3" s="91"/>
      <c r="F3" s="91"/>
      <c r="G3" s="91"/>
      <c r="H3" s="40"/>
    </row>
    <row r="4" spans="1:8" ht="39.6" customHeight="1">
      <c r="A4" s="51" t="s">
        <v>36</v>
      </c>
      <c r="B4" s="50" t="s">
        <v>37</v>
      </c>
      <c r="C4" s="50" t="s">
        <v>38</v>
      </c>
      <c r="D4" s="50" t="s">
        <v>39</v>
      </c>
      <c r="E4" s="26" t="s">
        <v>40</v>
      </c>
      <c r="F4" s="27" t="s">
        <v>41</v>
      </c>
      <c r="G4" s="50" t="s">
        <v>42</v>
      </c>
    </row>
    <row r="5" spans="1:8" ht="12.75" customHeight="1">
      <c r="A5" s="92" t="s">
        <v>44</v>
      </c>
      <c r="B5" s="28" t="s">
        <v>45</v>
      </c>
      <c r="C5" s="58">
        <v>3000000</v>
      </c>
      <c r="D5" s="83"/>
      <c r="E5" s="83"/>
      <c r="F5" s="83"/>
      <c r="G5" s="83"/>
      <c r="H5" s="40"/>
    </row>
    <row r="6" spans="1:8" ht="12.75" customHeight="1">
      <c r="A6" s="92"/>
      <c r="B6" s="28" t="s">
        <v>46</v>
      </c>
      <c r="C6" s="58">
        <v>500000</v>
      </c>
      <c r="D6" s="83"/>
      <c r="E6" s="83"/>
      <c r="F6" s="83"/>
      <c r="G6" s="83"/>
      <c r="H6" s="40"/>
    </row>
    <row r="7" spans="1:8" ht="12.75" customHeight="1">
      <c r="A7" s="92"/>
      <c r="B7" s="28" t="s">
        <v>47</v>
      </c>
      <c r="C7" s="58">
        <v>3000000</v>
      </c>
      <c r="D7" s="52" t="s">
        <v>44</v>
      </c>
      <c r="E7" s="29">
        <f>100-(((C7-C6)/(C5-C6))*100)</f>
        <v>0</v>
      </c>
      <c r="F7" s="30">
        <v>0.12</v>
      </c>
      <c r="G7" s="31">
        <f>E7*F7</f>
        <v>0</v>
      </c>
      <c r="H7" s="40"/>
    </row>
    <row r="8" spans="1:8" ht="12.75" customHeight="1">
      <c r="A8" s="83" t="s">
        <v>48</v>
      </c>
      <c r="B8" s="28" t="s">
        <v>49</v>
      </c>
      <c r="C8" s="58">
        <v>6</v>
      </c>
      <c r="D8" s="83"/>
      <c r="E8" s="83"/>
      <c r="F8" s="83"/>
      <c r="G8" s="83"/>
    </row>
    <row r="9" spans="1:8" ht="12.75" customHeight="1">
      <c r="A9" s="83"/>
      <c r="B9" s="28" t="s">
        <v>50</v>
      </c>
      <c r="C9" s="58">
        <v>80</v>
      </c>
      <c r="D9" s="83"/>
      <c r="E9" s="83"/>
      <c r="F9" s="83"/>
      <c r="G9" s="83"/>
    </row>
    <row r="10" spans="1:8" ht="12.75" customHeight="1">
      <c r="A10" s="83"/>
      <c r="B10" s="28" t="s">
        <v>51</v>
      </c>
      <c r="C10" s="58">
        <v>6</v>
      </c>
      <c r="D10" s="52" t="s">
        <v>48</v>
      </c>
      <c r="E10" s="29">
        <f>(C10-C8)/(C9-C8)*100</f>
        <v>0</v>
      </c>
      <c r="F10" s="30">
        <v>0.08</v>
      </c>
      <c r="G10" s="31">
        <f>E10*F10</f>
        <v>0</v>
      </c>
    </row>
    <row r="11" spans="1:8" ht="12.75" customHeight="1">
      <c r="A11" s="83" t="s">
        <v>52</v>
      </c>
      <c r="B11" s="28" t="s">
        <v>53</v>
      </c>
      <c r="C11" s="58">
        <v>2</v>
      </c>
      <c r="D11" s="83"/>
      <c r="E11" s="83"/>
      <c r="F11" s="83"/>
      <c r="G11" s="83"/>
    </row>
    <row r="12" spans="1:8" ht="12.75" customHeight="1">
      <c r="A12" s="83"/>
      <c r="B12" s="28" t="s">
        <v>54</v>
      </c>
      <c r="C12" s="58">
        <v>5</v>
      </c>
      <c r="D12" s="83"/>
      <c r="E12" s="83"/>
      <c r="F12" s="83"/>
      <c r="G12" s="83"/>
    </row>
    <row r="13" spans="1:8" ht="12.75" customHeight="1">
      <c r="A13" s="83"/>
      <c r="B13" s="28" t="s">
        <v>55</v>
      </c>
      <c r="C13" s="58">
        <v>2</v>
      </c>
      <c r="D13" s="52" t="s">
        <v>52</v>
      </c>
      <c r="E13" s="29">
        <f>(C13-C11)/(C12-C11)*100</f>
        <v>0</v>
      </c>
      <c r="F13" s="30">
        <v>0.08</v>
      </c>
      <c r="G13" s="31">
        <f>E13*F13</f>
        <v>0</v>
      </c>
    </row>
    <row r="14" spans="1:8" ht="12.75" customHeight="1">
      <c r="A14" s="83" t="s">
        <v>56</v>
      </c>
      <c r="B14" s="28" t="s">
        <v>57</v>
      </c>
      <c r="C14" s="58">
        <v>2</v>
      </c>
      <c r="D14" s="83"/>
      <c r="E14" s="83"/>
      <c r="F14" s="83"/>
      <c r="G14" s="83"/>
    </row>
    <row r="15" spans="1:8" ht="12.75" customHeight="1">
      <c r="A15" s="83"/>
      <c r="B15" s="28" t="s">
        <v>58</v>
      </c>
      <c r="C15" s="58">
        <v>5</v>
      </c>
      <c r="D15" s="83"/>
      <c r="E15" s="83"/>
      <c r="F15" s="83"/>
      <c r="G15" s="83"/>
    </row>
    <row r="16" spans="1:8" ht="12.75" customHeight="1">
      <c r="A16" s="83"/>
      <c r="B16" s="28" t="s">
        <v>59</v>
      </c>
      <c r="C16" s="58">
        <v>2</v>
      </c>
      <c r="D16" s="52" t="s">
        <v>56</v>
      </c>
      <c r="E16" s="29">
        <f>(C16-C14)/(C15-C14)*100</f>
        <v>0</v>
      </c>
      <c r="F16" s="30">
        <v>0.08</v>
      </c>
      <c r="G16" s="31">
        <f>E16*F16</f>
        <v>0</v>
      </c>
    </row>
    <row r="17" spans="1:12" ht="12.75" customHeight="1">
      <c r="C17" s="33"/>
      <c r="D17" s="33"/>
    </row>
    <row r="18" spans="1:12" ht="12.75" customHeight="1">
      <c r="A18" s="36" t="s">
        <v>60</v>
      </c>
      <c r="C18" s="33"/>
      <c r="D18" s="33"/>
    </row>
    <row r="19" spans="1:12" ht="27.75" customHeight="1">
      <c r="A19" s="51" t="s">
        <v>36</v>
      </c>
      <c r="B19" s="82" t="s">
        <v>61</v>
      </c>
      <c r="C19" s="82"/>
      <c r="D19" s="37" t="s">
        <v>115</v>
      </c>
      <c r="E19" s="26" t="s">
        <v>112</v>
      </c>
      <c r="F19" s="27" t="s">
        <v>41</v>
      </c>
      <c r="G19" s="50" t="s">
        <v>42</v>
      </c>
      <c r="H19" s="53"/>
      <c r="I19" s="53"/>
      <c r="J19" s="53"/>
      <c r="K19" s="54"/>
      <c r="L19" s="54"/>
    </row>
    <row r="20" spans="1:12" ht="12.75" customHeight="1">
      <c r="A20" s="83" t="s">
        <v>62</v>
      </c>
      <c r="B20" s="81" t="s">
        <v>63</v>
      </c>
      <c r="C20" s="81">
        <v>50</v>
      </c>
      <c r="D20" s="59"/>
      <c r="E20" s="84" t="str">
        <f>IF(D20="",IF(D21="",IF(D22="","",0),IF(AND(D20="",D22=""),40,"CHYBA VYPLNĚNÍ")),IF(AND(D21="",D22=""),100,"CHYBA VYPLNĚNÍ"))</f>
        <v/>
      </c>
      <c r="F20" s="86">
        <v>0.12</v>
      </c>
      <c r="G20" s="80">
        <f>IF(E20="",0,E20*F20)</f>
        <v>0</v>
      </c>
      <c r="H20" s="54"/>
      <c r="I20" s="54"/>
      <c r="J20" s="54"/>
      <c r="K20" s="55"/>
      <c r="L20" s="54"/>
    </row>
    <row r="21" spans="1:12" ht="12.75" customHeight="1">
      <c r="A21" s="83"/>
      <c r="B21" s="81" t="s">
        <v>64</v>
      </c>
      <c r="C21" s="81">
        <v>30</v>
      </c>
      <c r="D21" s="59"/>
      <c r="E21" s="85"/>
      <c r="F21" s="86"/>
      <c r="G21" s="80"/>
      <c r="H21" s="54"/>
      <c r="I21" s="54"/>
      <c r="J21" s="54"/>
      <c r="K21" s="55"/>
      <c r="L21" s="54"/>
    </row>
    <row r="22" spans="1:12" ht="12.75" customHeight="1">
      <c r="A22" s="83"/>
      <c r="B22" s="81" t="s">
        <v>65</v>
      </c>
      <c r="C22" s="81">
        <v>0</v>
      </c>
      <c r="D22" s="59"/>
      <c r="E22" s="85"/>
      <c r="F22" s="86"/>
      <c r="G22" s="80"/>
      <c r="H22" s="54"/>
      <c r="I22" s="54"/>
      <c r="J22" s="54"/>
      <c r="K22" s="55"/>
      <c r="L22" s="54"/>
    </row>
    <row r="23" spans="1:12" ht="12.75" customHeight="1">
      <c r="A23" s="83" t="s">
        <v>66</v>
      </c>
      <c r="B23" s="87" t="s">
        <v>67</v>
      </c>
      <c r="C23" s="87">
        <v>50</v>
      </c>
      <c r="D23" s="59"/>
      <c r="E23" s="85" t="str">
        <f>IF(D23="",IF(D24="",IF(D25="","",0),IF(AND(D23="",D25=""),50,"CHYBA VYPLNĚNÍ")),IF(AND(D24="",D25=""),100,"CHYBA VYPLNĚNÍ"))</f>
        <v/>
      </c>
      <c r="F23" s="86">
        <v>0.04</v>
      </c>
      <c r="G23" s="80">
        <f>IF(E23="",0,E23*F23)</f>
        <v>0</v>
      </c>
      <c r="H23" s="54"/>
      <c r="I23" s="54"/>
      <c r="J23" s="56"/>
      <c r="K23" s="54"/>
      <c r="L23" s="54"/>
    </row>
    <row r="24" spans="1:12" ht="12.75" customHeight="1">
      <c r="A24" s="83"/>
      <c r="B24" s="81" t="s">
        <v>68</v>
      </c>
      <c r="C24" s="81">
        <v>30</v>
      </c>
      <c r="D24" s="59"/>
      <c r="E24" s="85"/>
      <c r="F24" s="86"/>
      <c r="G24" s="80"/>
      <c r="H24" s="54"/>
      <c r="I24" s="54"/>
      <c r="J24" s="56"/>
      <c r="K24" s="54"/>
      <c r="L24" s="54"/>
    </row>
    <row r="25" spans="1:12" ht="12.75" customHeight="1">
      <c r="A25" s="83"/>
      <c r="B25" s="87" t="s">
        <v>69</v>
      </c>
      <c r="C25" s="87">
        <v>0</v>
      </c>
      <c r="D25" s="59"/>
      <c r="E25" s="85"/>
      <c r="F25" s="86"/>
      <c r="G25" s="80"/>
      <c r="H25" s="54"/>
      <c r="I25" s="54"/>
      <c r="J25" s="56"/>
      <c r="K25" s="54"/>
      <c r="L25" s="54"/>
    </row>
    <row r="26" spans="1:12" ht="12.75" customHeight="1">
      <c r="A26" s="83" t="s">
        <v>70</v>
      </c>
      <c r="B26" s="81" t="s">
        <v>71</v>
      </c>
      <c r="C26" s="81"/>
      <c r="D26" s="60"/>
      <c r="E26" s="85" t="str">
        <f>IF(D26="",IF(D27="",IF(D28="",IF(D29="","",0),IF(AND(D26="",D27="",D29=""),40,"CHYBA VYPLNĚNÍ")),IF(AND(D26="",D28="",D29=""),70,"CHYBA VYPLNĚNÍ")),IF(AND(D27="",D28="",D29=""),100,"CHYBA VYPLNĚNÍ"))</f>
        <v/>
      </c>
      <c r="F26" s="86">
        <v>0.08</v>
      </c>
      <c r="G26" s="80">
        <f>IF(E26="",0,E26*F26)</f>
        <v>0</v>
      </c>
      <c r="H26" s="54"/>
      <c r="I26" s="54"/>
      <c r="J26" s="56"/>
      <c r="K26" s="54"/>
      <c r="L26" s="54"/>
    </row>
    <row r="27" spans="1:12" ht="12.75" customHeight="1">
      <c r="A27" s="83"/>
      <c r="B27" s="81" t="s">
        <v>72</v>
      </c>
      <c r="C27" s="81">
        <v>40</v>
      </c>
      <c r="D27" s="60"/>
      <c r="E27" s="85"/>
      <c r="F27" s="86"/>
      <c r="G27" s="80"/>
      <c r="H27" s="54"/>
      <c r="I27" s="54"/>
      <c r="J27" s="56"/>
      <c r="K27" s="54"/>
      <c r="L27" s="54"/>
    </row>
    <row r="28" spans="1:12" ht="12.75" customHeight="1">
      <c r="A28" s="83"/>
      <c r="B28" s="81" t="s">
        <v>73</v>
      </c>
      <c r="C28" s="81">
        <v>30</v>
      </c>
      <c r="D28" s="60"/>
      <c r="E28" s="85"/>
      <c r="F28" s="86"/>
      <c r="G28" s="80"/>
      <c r="H28" s="54"/>
      <c r="I28" s="54"/>
      <c r="J28" s="56"/>
      <c r="K28" s="54"/>
      <c r="L28" s="54"/>
    </row>
    <row r="29" spans="1:12">
      <c r="A29" s="83"/>
      <c r="B29" s="81" t="s">
        <v>74</v>
      </c>
      <c r="C29" s="81">
        <v>0</v>
      </c>
      <c r="D29" s="60"/>
      <c r="E29" s="85"/>
      <c r="F29" s="86"/>
      <c r="G29" s="80"/>
      <c r="H29" s="54"/>
      <c r="I29" s="54"/>
      <c r="J29" s="56"/>
      <c r="K29" s="54"/>
      <c r="L29" s="54"/>
    </row>
    <row r="30" spans="1:12">
      <c r="A30" s="83" t="s">
        <v>75</v>
      </c>
      <c r="B30" s="81" t="s">
        <v>76</v>
      </c>
      <c r="C30" s="81">
        <v>0</v>
      </c>
      <c r="D30" s="60"/>
      <c r="E30" s="85" t="str">
        <f>IF(D30="",IF(D31="",IF(D32="",IF(D33="",IF(D34="","",0),IF(AND(D30="",D31="",D32="",D34=""),20,"CHYBA VYPLNĚNÍ")),IF(AND(D30="",D31="",D33="",D34=""),40,"CHYBA VYPLNĚNÍ")),IF(AND(D30="",D32="",D33="",D34=""),60,"CHYBA VYPLNĚNÍ")),IF(AND(D31="",D32="",D33="",D34=""),100,"CHYBA VYPLNĚNÍ"))</f>
        <v/>
      </c>
      <c r="F30" s="86">
        <v>0.08</v>
      </c>
      <c r="G30" s="80">
        <f>IF(E30="",0,E30*F30)</f>
        <v>0</v>
      </c>
      <c r="H30" s="54"/>
      <c r="I30" s="54"/>
      <c r="J30" s="56"/>
      <c r="K30" s="54"/>
      <c r="L30" s="54"/>
    </row>
    <row r="31" spans="1:12">
      <c r="A31" s="83"/>
      <c r="B31" s="81" t="s">
        <v>77</v>
      </c>
      <c r="C31" s="81">
        <v>0</v>
      </c>
      <c r="D31" s="60"/>
      <c r="E31" s="85"/>
      <c r="F31" s="86"/>
      <c r="G31" s="80"/>
      <c r="H31" s="54"/>
      <c r="I31" s="54"/>
      <c r="J31" s="56"/>
      <c r="K31" s="54"/>
      <c r="L31" s="54"/>
    </row>
    <row r="32" spans="1:12">
      <c r="A32" s="83"/>
      <c r="B32" s="81" t="s">
        <v>78</v>
      </c>
      <c r="C32" s="81">
        <v>30</v>
      </c>
      <c r="D32" s="60"/>
      <c r="E32" s="85"/>
      <c r="F32" s="86"/>
      <c r="G32" s="80"/>
      <c r="H32" s="54"/>
      <c r="I32" s="54"/>
      <c r="J32" s="56"/>
      <c r="K32" s="54"/>
      <c r="L32" s="54"/>
    </row>
    <row r="33" spans="1:12">
      <c r="A33" s="83"/>
      <c r="B33" s="81" t="s">
        <v>79</v>
      </c>
      <c r="C33" s="81">
        <v>30</v>
      </c>
      <c r="D33" s="60"/>
      <c r="E33" s="85"/>
      <c r="F33" s="86"/>
      <c r="G33" s="80"/>
      <c r="H33" s="54"/>
      <c r="I33" s="54"/>
      <c r="J33" s="56"/>
      <c r="K33" s="54"/>
      <c r="L33" s="54"/>
    </row>
    <row r="34" spans="1:12">
      <c r="A34" s="83"/>
      <c r="B34" s="81" t="s">
        <v>80</v>
      </c>
      <c r="C34" s="81">
        <v>0</v>
      </c>
      <c r="D34" s="60"/>
      <c r="E34" s="85"/>
      <c r="F34" s="86"/>
      <c r="G34" s="80"/>
      <c r="H34" s="54"/>
      <c r="I34" s="54"/>
      <c r="J34" s="56"/>
      <c r="K34" s="54"/>
      <c r="L34" s="54"/>
    </row>
    <row r="35" spans="1:12">
      <c r="A35" s="83" t="s">
        <v>81</v>
      </c>
      <c r="B35" s="81" t="s">
        <v>82</v>
      </c>
      <c r="C35" s="81"/>
      <c r="D35" s="60"/>
      <c r="E35" s="85" t="str">
        <f>IF(D35="",IF(D36="",IF(D37="","",0),IF(AND(D35="",D37=""),40,"CHYBA VYPLNĚNÍ")),IF(AND(D36="",D37=""),100,"CHYBA VYPLNĚNÍ"))</f>
        <v/>
      </c>
      <c r="F35" s="86">
        <v>0.08</v>
      </c>
      <c r="G35" s="80">
        <f>IF(E35="",0,E35*F35)</f>
        <v>0</v>
      </c>
      <c r="H35" s="54"/>
      <c r="I35" s="54"/>
      <c r="J35" s="54"/>
      <c r="K35" s="54"/>
      <c r="L35" s="54"/>
    </row>
    <row r="36" spans="1:12">
      <c r="A36" s="83"/>
      <c r="B36" s="81" t="s">
        <v>83</v>
      </c>
      <c r="C36" s="81">
        <v>40</v>
      </c>
      <c r="D36" s="60"/>
      <c r="E36" s="85"/>
      <c r="F36" s="86"/>
      <c r="G36" s="80"/>
      <c r="H36" s="54"/>
      <c r="I36" s="54"/>
      <c r="J36" s="54"/>
      <c r="K36" s="54"/>
      <c r="L36" s="54"/>
    </row>
    <row r="37" spans="1:12">
      <c r="A37" s="83"/>
      <c r="B37" s="81" t="s">
        <v>84</v>
      </c>
      <c r="C37" s="81">
        <v>0</v>
      </c>
      <c r="D37" s="60"/>
      <c r="E37" s="85"/>
      <c r="F37" s="86"/>
      <c r="G37" s="80"/>
      <c r="H37" s="54"/>
      <c r="I37" s="54"/>
      <c r="J37" s="54"/>
      <c r="K37" s="54"/>
      <c r="L37" s="54"/>
    </row>
    <row r="38" spans="1:12">
      <c r="A38" s="83" t="s">
        <v>85</v>
      </c>
      <c r="B38" s="87" t="s">
        <v>86</v>
      </c>
      <c r="C38" s="87"/>
      <c r="D38" s="60"/>
      <c r="E38" s="85" t="str">
        <f>IF(D38="",IF(D39="",IF(D40="","",0),IF(AND(D38="",D40=""),40,"CHYBA VYPLNĚNÍ")),IF(AND(D39="",D40=""),100,"CHYBA VYPLNĚNÍ"))</f>
        <v/>
      </c>
      <c r="F38" s="86">
        <v>0.08</v>
      </c>
      <c r="G38" s="80">
        <f>IF(E38="",0,E38*F38)</f>
        <v>0</v>
      </c>
      <c r="H38" s="54"/>
      <c r="I38" s="54"/>
      <c r="J38" s="54"/>
      <c r="K38" s="54"/>
      <c r="L38" s="54"/>
    </row>
    <row r="39" spans="1:12">
      <c r="A39" s="83"/>
      <c r="B39" s="87" t="s">
        <v>87</v>
      </c>
      <c r="C39" s="87"/>
      <c r="D39" s="60"/>
      <c r="E39" s="85"/>
      <c r="F39" s="86"/>
      <c r="G39" s="80"/>
      <c r="H39" s="54"/>
      <c r="I39" s="54"/>
      <c r="J39" s="54"/>
      <c r="K39" s="54"/>
      <c r="L39" s="54"/>
    </row>
    <row r="40" spans="1:12">
      <c r="A40" s="83"/>
      <c r="B40" s="87" t="s">
        <v>88</v>
      </c>
      <c r="C40" s="87"/>
      <c r="D40" s="60"/>
      <c r="E40" s="85"/>
      <c r="F40" s="86"/>
      <c r="G40" s="80"/>
      <c r="H40" s="54"/>
      <c r="I40" s="54"/>
      <c r="J40" s="54"/>
      <c r="K40" s="54"/>
      <c r="L40" s="54"/>
    </row>
    <row r="41" spans="1:12">
      <c r="A41" s="83" t="s">
        <v>89</v>
      </c>
      <c r="B41" s="87" t="s">
        <v>90</v>
      </c>
      <c r="C41" s="87">
        <v>50</v>
      </c>
      <c r="D41" s="60"/>
      <c r="E41" s="85" t="str">
        <f>IF(D41="",IF(D42="",IF(D43="","",0),IF(AND(D41="",D43=""),60,"CHYBA VYPLNĚNÍ")),IF(AND(D42="",D43=""),100,"CHYBA VYPLNĚNÍ"))</f>
        <v/>
      </c>
      <c r="F41" s="86">
        <v>0.08</v>
      </c>
      <c r="G41" s="80">
        <f>IF(E41="",0,E41*F41)</f>
        <v>0</v>
      </c>
      <c r="H41" s="54"/>
      <c r="I41" s="54"/>
      <c r="J41" s="55"/>
      <c r="K41" s="54"/>
      <c r="L41" s="54"/>
    </row>
    <row r="42" spans="1:12">
      <c r="A42" s="83"/>
      <c r="B42" s="87" t="s">
        <v>91</v>
      </c>
      <c r="C42" s="87">
        <v>50</v>
      </c>
      <c r="D42" s="60"/>
      <c r="E42" s="85"/>
      <c r="F42" s="86"/>
      <c r="G42" s="80"/>
      <c r="H42" s="54"/>
      <c r="I42" s="54"/>
      <c r="J42" s="55"/>
      <c r="K42" s="54"/>
      <c r="L42" s="54"/>
    </row>
    <row r="43" spans="1:12">
      <c r="A43" s="83"/>
      <c r="B43" s="87" t="s">
        <v>92</v>
      </c>
      <c r="C43" s="87">
        <v>0</v>
      </c>
      <c r="D43" s="60"/>
      <c r="E43" s="85"/>
      <c r="F43" s="86"/>
      <c r="G43" s="80"/>
      <c r="H43" s="54"/>
      <c r="I43" s="54"/>
      <c r="J43" s="54"/>
      <c r="K43" s="54"/>
      <c r="L43" s="54"/>
    </row>
    <row r="44" spans="1:12">
      <c r="A44" s="83" t="s">
        <v>93</v>
      </c>
      <c r="B44" s="87" t="s">
        <v>94</v>
      </c>
      <c r="C44" s="87">
        <v>50</v>
      </c>
      <c r="D44" s="60"/>
      <c r="E44" s="85" t="str">
        <f>IF(D44="",IF(D45="",IF(D46="","",0),IF(AND(D44="",D46=""),40,"CHYBA VYPLNĚNÍ")),IF(AND(D45="",D46=""),100,"CHYBA VYPLNĚNÍ"))</f>
        <v/>
      </c>
      <c r="F44" s="86">
        <v>0.04</v>
      </c>
      <c r="G44" s="80">
        <f>IF(E44="",0,E44*F44)</f>
        <v>0</v>
      </c>
      <c r="H44" s="54"/>
      <c r="I44" s="54"/>
      <c r="J44" s="54"/>
      <c r="K44" s="54"/>
      <c r="L44" s="54"/>
    </row>
    <row r="45" spans="1:12">
      <c r="A45" s="83"/>
      <c r="B45" s="87" t="s">
        <v>95</v>
      </c>
      <c r="C45" s="87">
        <v>30</v>
      </c>
      <c r="D45" s="60"/>
      <c r="E45" s="85"/>
      <c r="F45" s="86"/>
      <c r="G45" s="80"/>
      <c r="H45" s="54"/>
      <c r="I45" s="54"/>
      <c r="J45" s="54"/>
      <c r="K45" s="54"/>
      <c r="L45" s="54"/>
    </row>
    <row r="46" spans="1:12">
      <c r="A46" s="83"/>
      <c r="B46" s="87" t="s">
        <v>96</v>
      </c>
      <c r="C46" s="87">
        <v>0</v>
      </c>
      <c r="D46" s="60"/>
      <c r="E46" s="85"/>
      <c r="F46" s="86"/>
      <c r="G46" s="80"/>
      <c r="H46" s="54"/>
      <c r="I46" s="54"/>
      <c r="J46" s="54"/>
      <c r="K46" s="54"/>
      <c r="L46" s="54"/>
    </row>
    <row r="47" spans="1:12">
      <c r="A47" s="83" t="s">
        <v>97</v>
      </c>
      <c r="B47" s="87" t="s">
        <v>98</v>
      </c>
      <c r="C47" s="87">
        <v>50</v>
      </c>
      <c r="D47" s="61"/>
      <c r="E47" s="85" t="str">
        <f>IF(D47="",IF(D48="",IF(D49="","",0),IF(AND(D47="",D49=""),40,"CHYBA VYPLNĚNÍ")),IF(AND(D48="",D49=""),100,"CHYBA VYPLNĚNÍ"))</f>
        <v/>
      </c>
      <c r="F47" s="86">
        <v>0.04</v>
      </c>
      <c r="G47" s="80">
        <f>IF(E47="",0,E47*F47)</f>
        <v>0</v>
      </c>
      <c r="H47" s="54"/>
      <c r="I47" s="54"/>
      <c r="J47" s="54"/>
      <c r="K47" s="54"/>
      <c r="L47" s="54"/>
    </row>
    <row r="48" spans="1:12">
      <c r="A48" s="83"/>
      <c r="B48" s="87" t="s">
        <v>99</v>
      </c>
      <c r="C48" s="87">
        <v>30</v>
      </c>
      <c r="D48" s="61"/>
      <c r="E48" s="85"/>
      <c r="F48" s="86"/>
      <c r="G48" s="80"/>
      <c r="H48" s="54"/>
      <c r="I48" s="54"/>
      <c r="J48" s="54"/>
      <c r="K48" s="54"/>
      <c r="L48" s="54"/>
    </row>
    <row r="49" spans="1:12">
      <c r="A49" s="83"/>
      <c r="B49" s="87" t="s">
        <v>100</v>
      </c>
      <c r="C49" s="87">
        <v>0</v>
      </c>
      <c r="D49" s="61"/>
      <c r="E49" s="85"/>
      <c r="F49" s="86"/>
      <c r="G49" s="80"/>
      <c r="H49" s="54"/>
      <c r="I49" s="54"/>
      <c r="J49" s="54"/>
      <c r="K49" s="54"/>
      <c r="L49" s="54"/>
    </row>
    <row r="50" spans="1:12">
      <c r="B50" s="38"/>
      <c r="C50" s="38"/>
    </row>
    <row r="51" spans="1:12">
      <c r="B51" s="38"/>
      <c r="C51" s="88" t="s">
        <v>101</v>
      </c>
      <c r="D51" s="88"/>
      <c r="E51" s="88"/>
      <c r="F51" s="88"/>
      <c r="G51" s="39">
        <f>G7+G10+G13+G16+G20+G23+G26+G30+G35+G38+G41+G44+G47</f>
        <v>0</v>
      </c>
    </row>
    <row r="52" spans="1:12">
      <c r="B52" s="38"/>
      <c r="C52" s="38"/>
    </row>
    <row r="53" spans="1:12">
      <c r="B53" s="38"/>
      <c r="C53" s="38"/>
    </row>
    <row r="54" spans="1:12">
      <c r="B54" s="38"/>
      <c r="C54" s="38"/>
    </row>
    <row r="55" spans="1:12">
      <c r="B55" s="38"/>
      <c r="C55" s="38"/>
    </row>
    <row r="56" spans="1:12">
      <c r="B56" s="38"/>
      <c r="C56" s="38"/>
    </row>
    <row r="57" spans="1:12">
      <c r="B57" s="38"/>
      <c r="C57" s="38"/>
    </row>
    <row r="58" spans="1:12">
      <c r="B58" s="38"/>
      <c r="C58" s="38"/>
    </row>
    <row r="59" spans="1:12">
      <c r="B59" s="38"/>
      <c r="C59" s="38"/>
    </row>
    <row r="60" spans="1:12">
      <c r="B60" s="38"/>
      <c r="C60" s="38"/>
    </row>
    <row r="61" spans="1:12">
      <c r="B61" s="38"/>
      <c r="C61" s="38"/>
    </row>
    <row r="62" spans="1:12">
      <c r="B62" s="38"/>
      <c r="C62" s="38"/>
    </row>
    <row r="63" spans="1:12">
      <c r="B63" s="38"/>
      <c r="C63" s="38"/>
    </row>
    <row r="64" spans="1:12">
      <c r="B64" s="38"/>
      <c r="C64" s="38"/>
    </row>
    <row r="65" spans="2:3">
      <c r="B65" s="38"/>
      <c r="C65" s="38"/>
    </row>
    <row r="66" spans="2:3">
      <c r="B66" s="38"/>
      <c r="C66" s="38"/>
    </row>
    <row r="67" spans="2:3">
      <c r="B67" s="38"/>
      <c r="C67" s="38"/>
    </row>
    <row r="68" spans="2:3">
      <c r="B68" s="38"/>
      <c r="C68" s="38"/>
    </row>
    <row r="69" spans="2:3">
      <c r="B69" s="38"/>
      <c r="C69" s="38"/>
    </row>
    <row r="70" spans="2:3">
      <c r="B70" s="38"/>
      <c r="C70" s="38"/>
    </row>
    <row r="71" spans="2:3">
      <c r="B71" s="38"/>
      <c r="C71" s="38"/>
    </row>
    <row r="72" spans="2:3">
      <c r="B72" s="38"/>
      <c r="C72" s="38"/>
    </row>
    <row r="73" spans="2:3">
      <c r="B73" s="38"/>
      <c r="C73" s="38"/>
    </row>
    <row r="74" spans="2:3">
      <c r="B74" s="38"/>
      <c r="C74" s="38"/>
    </row>
    <row r="75" spans="2:3">
      <c r="B75" s="38"/>
      <c r="C75" s="38"/>
    </row>
  </sheetData>
  <sheetProtection algorithmName="SHA-512" hashValue="h1dsGgQvRpGVDCqljLP8wYBSWy0Ueehb0CC8Htwl15H2fq4ZsJ3rFSm1uxy65SmV/M+dBZAQuBtC5QU+Hp+mWw==" saltValue="4MY2KvT60idot1n9f/f+FA==" spinCount="100000" sheet="1" objects="1" scenarios="1" selectLockedCells="1"/>
  <mergeCells count="78">
    <mergeCell ref="A3:G3"/>
    <mergeCell ref="A5:A7"/>
    <mergeCell ref="D5:G6"/>
    <mergeCell ref="A1:G1"/>
    <mergeCell ref="G20:G22"/>
    <mergeCell ref="B21:C21"/>
    <mergeCell ref="B22:C22"/>
    <mergeCell ref="A8:A10"/>
    <mergeCell ref="D8:G9"/>
    <mergeCell ref="A11:A13"/>
    <mergeCell ref="D11:G12"/>
    <mergeCell ref="A14:A16"/>
    <mergeCell ref="D14:G15"/>
    <mergeCell ref="B19:C19"/>
    <mergeCell ref="A20:A22"/>
    <mergeCell ref="B20:C20"/>
    <mergeCell ref="E20:E22"/>
    <mergeCell ref="F20:F22"/>
    <mergeCell ref="A23:A25"/>
    <mergeCell ref="B23:C23"/>
    <mergeCell ref="E23:E25"/>
    <mergeCell ref="F23:F25"/>
    <mergeCell ref="G23:G25"/>
    <mergeCell ref="B24:C24"/>
    <mergeCell ref="B25:C25"/>
    <mergeCell ref="A26:A29"/>
    <mergeCell ref="B26:C26"/>
    <mergeCell ref="E26:E29"/>
    <mergeCell ref="F26:F29"/>
    <mergeCell ref="G26:G29"/>
    <mergeCell ref="B27:C27"/>
    <mergeCell ref="B28:C28"/>
    <mergeCell ref="B29:C29"/>
    <mergeCell ref="A30:A34"/>
    <mergeCell ref="B30:C30"/>
    <mergeCell ref="E30:E34"/>
    <mergeCell ref="F30:F34"/>
    <mergeCell ref="G30:G34"/>
    <mergeCell ref="B31:C31"/>
    <mergeCell ref="B32:C32"/>
    <mergeCell ref="B33:C33"/>
    <mergeCell ref="B34:C34"/>
    <mergeCell ref="A35:A37"/>
    <mergeCell ref="B35:C35"/>
    <mergeCell ref="E35:E37"/>
    <mergeCell ref="F35:F37"/>
    <mergeCell ref="G35:G37"/>
    <mergeCell ref="B36:C36"/>
    <mergeCell ref="B37:C37"/>
    <mergeCell ref="A38:A40"/>
    <mergeCell ref="B38:C38"/>
    <mergeCell ref="E38:E40"/>
    <mergeCell ref="F38:F40"/>
    <mergeCell ref="G38:G40"/>
    <mergeCell ref="B39:C39"/>
    <mergeCell ref="B40:C40"/>
    <mergeCell ref="A41:A43"/>
    <mergeCell ref="B41:C41"/>
    <mergeCell ref="E41:E43"/>
    <mergeCell ref="F41:F43"/>
    <mergeCell ref="G41:G43"/>
    <mergeCell ref="B42:C42"/>
    <mergeCell ref="B43:C43"/>
    <mergeCell ref="G47:G49"/>
    <mergeCell ref="B48:C48"/>
    <mergeCell ref="B49:C49"/>
    <mergeCell ref="A44:A46"/>
    <mergeCell ref="B44:C44"/>
    <mergeCell ref="E44:E46"/>
    <mergeCell ref="F44:F46"/>
    <mergeCell ref="G44:G46"/>
    <mergeCell ref="B45:C45"/>
    <mergeCell ref="B46:C46"/>
    <mergeCell ref="C51:F51"/>
    <mergeCell ref="A47:A49"/>
    <mergeCell ref="B47:C47"/>
    <mergeCell ref="E47:E49"/>
    <mergeCell ref="F47:F49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Základní identifikace záměru ES</vt:lpstr>
      <vt:lpstr>Hodnocení kat. 1</vt:lpstr>
      <vt:lpstr>Hodnocení kat. 2</vt:lpstr>
      <vt:lpstr>Hodnocení kat. 3 a 3+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Uhlíř</dc:creator>
  <cp:lastModifiedBy>kc</cp:lastModifiedBy>
  <dcterms:created xsi:type="dcterms:W3CDTF">2023-05-26T11:17:11Z</dcterms:created>
  <dcterms:modified xsi:type="dcterms:W3CDTF">2023-10-31T14:50:04Z</dcterms:modified>
</cp:coreProperties>
</file>